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50426 New timetables Table View Atlantis N2 express (26 April)/Timetables (edited)/"/>
    </mc:Choice>
  </mc:AlternateContent>
  <bookViews>
    <workbookView xWindow="0" yWindow="0" windowWidth="23040" windowHeight="9192" firstSheet="1" activeTab="2"/>
  </bookViews>
  <sheets>
    <sheet name="Input" sheetId="6" state="hidden" r:id="rId1"/>
    <sheet name="237 (Mo-Fri)" sheetId="1" r:id="rId2"/>
    <sheet name="237 (Sat Sun PH)" sheetId="5" r:id="rId3"/>
    <sheet name="DIVA Codes" sheetId="4" state="hidden" r:id="rId4"/>
  </sheets>
  <definedNames>
    <definedName name="_xlnm._FilterDatabase" localSheetId="3" hidden="1">'DIVA Codes'!$B$2:$E$2</definedName>
    <definedName name="_xlnm._FilterDatabase" localSheetId="0" hidden="1">Input!$C$21:$G$44</definedName>
    <definedName name="_xlnm.Print_Area" localSheetId="1">'237 (Mo-Fri)'!$A$1:$AJ$36</definedName>
    <definedName name="_xlnm.Print_Area" localSheetId="2">'237 (Sat Sun PH)'!$A$1:$AG$36</definedName>
  </definedNames>
  <calcPr calcId="162913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2" i="1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22" i="6"/>
  <c r="B43" i="6" l="1"/>
  <c r="C43" i="6"/>
  <c r="B44" i="6"/>
  <c r="C44" i="6"/>
  <c r="B45" i="6"/>
  <c r="C45" i="6"/>
  <c r="B46" i="6"/>
  <c r="C46" i="6"/>
  <c r="B2" i="5" l="1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O18" i="6"/>
  <c r="N18" i="6"/>
  <c r="K18" i="6"/>
  <c r="J18" i="6"/>
  <c r="I18" i="6"/>
  <c r="H18" i="6"/>
  <c r="G18" i="6"/>
  <c r="F18" i="6"/>
  <c r="E18" i="6"/>
  <c r="D18" i="6"/>
  <c r="C18" i="6"/>
  <c r="O15" i="6"/>
  <c r="O16" i="6" s="1"/>
  <c r="N15" i="6"/>
  <c r="N16" i="6" s="1"/>
  <c r="K15" i="6"/>
  <c r="K16" i="6" s="1"/>
  <c r="J15" i="6"/>
  <c r="J16" i="6" s="1"/>
  <c r="I15" i="6"/>
  <c r="I16" i="6" s="1"/>
  <c r="H15" i="6"/>
  <c r="H19" i="6" s="1"/>
  <c r="G15" i="6"/>
  <c r="G19" i="6" s="1"/>
  <c r="F15" i="6"/>
  <c r="F19" i="6" s="1"/>
  <c r="E15" i="6"/>
  <c r="E19" i="6" s="1"/>
  <c r="D15" i="6"/>
  <c r="D16" i="6" s="1"/>
  <c r="C15" i="6"/>
  <c r="C16" i="6" s="1"/>
  <c r="R14" i="6"/>
  <c r="O10" i="6"/>
  <c r="O11" i="6" s="1"/>
  <c r="O12" i="6" s="1"/>
  <c r="N10" i="6"/>
  <c r="N11" i="6" s="1"/>
  <c r="N12" i="6" s="1"/>
  <c r="K10" i="6"/>
  <c r="K11" i="6" s="1"/>
  <c r="K12" i="6" s="1"/>
  <c r="J10" i="6"/>
  <c r="I10" i="6"/>
  <c r="I11" i="6" s="1"/>
  <c r="I12" i="6" s="1"/>
  <c r="H10" i="6"/>
  <c r="H11" i="6" s="1"/>
  <c r="H12" i="6" s="1"/>
  <c r="G10" i="6"/>
  <c r="G11" i="6" s="1"/>
  <c r="G12" i="6" s="1"/>
  <c r="G13" i="6" s="1"/>
  <c r="F10" i="6"/>
  <c r="F11" i="6" s="1"/>
  <c r="F12" i="6" s="1"/>
  <c r="E10" i="6"/>
  <c r="E11" i="6" s="1"/>
  <c r="E12" i="6" s="1"/>
  <c r="D10" i="6"/>
  <c r="D11" i="6" s="1"/>
  <c r="D12" i="6" s="1"/>
  <c r="C10" i="6"/>
  <c r="C11" i="6" s="1"/>
  <c r="R9" i="6"/>
  <c r="R8" i="6"/>
  <c r="U7" i="6"/>
  <c r="S7" i="6"/>
  <c r="B7" i="6"/>
  <c r="B18" i="6" s="1"/>
  <c r="V13" i="6"/>
  <c r="N19" i="6" l="1"/>
  <c r="I19" i="6"/>
  <c r="C19" i="6"/>
  <c r="O19" i="6"/>
  <c r="B17" i="6"/>
  <c r="R18" i="6"/>
  <c r="B19" i="6"/>
  <c r="J19" i="6"/>
  <c r="R15" i="6"/>
  <c r="K19" i="6"/>
  <c r="C12" i="6"/>
  <c r="O13" i="6"/>
  <c r="O17" i="6"/>
  <c r="H17" i="6"/>
  <c r="H13" i="6"/>
  <c r="E17" i="6"/>
  <c r="E13" i="6"/>
  <c r="I17" i="6"/>
  <c r="I13" i="6"/>
  <c r="F17" i="6"/>
  <c r="F13" i="6"/>
  <c r="K17" i="6"/>
  <c r="K13" i="6"/>
  <c r="N17" i="6"/>
  <c r="N13" i="6"/>
  <c r="D13" i="6"/>
  <c r="D17" i="6"/>
  <c r="E16" i="6"/>
  <c r="R10" i="6"/>
  <c r="F16" i="6"/>
  <c r="G16" i="6"/>
  <c r="D19" i="6"/>
  <c r="H16" i="6"/>
  <c r="B8" i="6"/>
  <c r="G17" i="6"/>
  <c r="J11" i="6"/>
  <c r="J12" i="6" s="1"/>
  <c r="R16" i="6" l="1"/>
  <c r="R19" i="6"/>
  <c r="R11" i="6"/>
  <c r="C13" i="6"/>
  <c r="R12" i="6"/>
  <c r="C17" i="6"/>
  <c r="J13" i="6"/>
  <c r="J17" i="6"/>
  <c r="Q16" i="6"/>
  <c r="P16" i="6" s="1"/>
  <c r="B3" i="5"/>
  <c r="Q12" i="6" l="1"/>
  <c r="P12" i="6" s="1"/>
  <c r="Q18" i="6"/>
  <c r="P18" i="6" s="1"/>
  <c r="R17" i="6"/>
  <c r="Q17" i="6"/>
  <c r="Q13" i="6"/>
  <c r="R13" i="6"/>
  <c r="Q15" i="6"/>
  <c r="P15" i="6" s="1"/>
  <c r="Q11" i="6"/>
  <c r="P11" i="6" s="1"/>
  <c r="Q8" i="6"/>
  <c r="P8" i="6" s="1"/>
  <c r="Q14" i="6"/>
  <c r="P14" i="6" s="1"/>
  <c r="Q9" i="6"/>
  <c r="P9" i="6" s="1"/>
  <c r="Q19" i="6"/>
  <c r="P19" i="6" s="1"/>
  <c r="Q10" i="6"/>
  <c r="P10" i="6" s="1"/>
  <c r="V14" i="6"/>
  <c r="V15" i="6" s="1"/>
  <c r="X14" i="6" l="1"/>
  <c r="X15" i="6"/>
  <c r="Y13" i="6"/>
  <c r="P13" i="6"/>
  <c r="X13" i="6" s="1"/>
  <c r="P17" i="6"/>
  <c r="Y14" i="6"/>
  <c r="Y15" i="6" s="1"/>
  <c r="V17" i="6" l="1"/>
  <c r="W18" i="6"/>
  <c r="W19" i="6" s="1"/>
  <c r="V18" i="6" l="1"/>
  <c r="W17" i="6"/>
  <c r="X17" i="6" s="1"/>
  <c r="V19" i="6" l="1"/>
  <c r="X18" i="6"/>
  <c r="X19" i="6" s="1"/>
  <c r="T7" i="6" l="1"/>
</calcChain>
</file>

<file path=xl/sharedStrings.xml><?xml version="1.0" encoding="utf-8"?>
<sst xmlns="http://schemas.openxmlformats.org/spreadsheetml/2006/main" count="1650" uniqueCount="1494">
  <si>
    <t>VOC</t>
  </si>
  <si>
    <t>Inner City Depot</t>
  </si>
  <si>
    <t>Kloof Nek</t>
  </si>
  <si>
    <t>Lower Cable Car</t>
  </si>
  <si>
    <t>CITYDEP</t>
  </si>
  <si>
    <t>LCC</t>
  </si>
  <si>
    <t>KLFNK</t>
  </si>
  <si>
    <t>Civic Centre</t>
  </si>
  <si>
    <t>Adderley</t>
  </si>
  <si>
    <t>Groote Kerk</t>
  </si>
  <si>
    <t>Dorp</t>
  </si>
  <si>
    <t>Upper Long</t>
  </si>
  <si>
    <t>Lower Kloof</t>
  </si>
  <si>
    <t>Ludwig's Garden</t>
  </si>
  <si>
    <t>Belle Ombre</t>
  </si>
  <si>
    <t>Cotswold</t>
  </si>
  <si>
    <t>CTSWD</t>
  </si>
  <si>
    <t>STMIC</t>
  </si>
  <si>
    <t>BELOM</t>
  </si>
  <si>
    <t>LUWGR</t>
  </si>
  <si>
    <t>LWKLF</t>
  </si>
  <si>
    <t>Upper Loop</t>
  </si>
  <si>
    <t>UPLOP</t>
  </si>
  <si>
    <t>Leeuwen</t>
  </si>
  <si>
    <t>LEUWN</t>
  </si>
  <si>
    <t>GRTKR</t>
  </si>
  <si>
    <t>ADLEY</t>
  </si>
  <si>
    <t>CIVIC</t>
  </si>
  <si>
    <t>DORP</t>
  </si>
  <si>
    <t>UPLNG</t>
  </si>
  <si>
    <t>Number</t>
  </si>
  <si>
    <t>Name with locality</t>
  </si>
  <si>
    <t>Name without locality</t>
  </si>
  <si>
    <t>Short name</t>
  </si>
  <si>
    <t>Cape Town R300</t>
  </si>
  <si>
    <t>Cape Town John Van Niekerk</t>
  </si>
  <si>
    <t>NIKRK</t>
  </si>
  <si>
    <t>Cape Town 1 Blaauwberg</t>
  </si>
  <si>
    <t>1 Blaauwberg</t>
  </si>
  <si>
    <t>1BLAU</t>
  </si>
  <si>
    <t>Cape Town 1 Cormorant</t>
  </si>
  <si>
    <t>1 Cormorant</t>
  </si>
  <si>
    <t>1CORM</t>
  </si>
  <si>
    <t>Cape Town 1 Parklands Main</t>
  </si>
  <si>
    <t>1 Parklands Main</t>
  </si>
  <si>
    <t>1PARK</t>
  </si>
  <si>
    <t>Cape Town 10 Parklands Main</t>
  </si>
  <si>
    <t>10 Parklands Main</t>
  </si>
  <si>
    <t>10PARK</t>
  </si>
  <si>
    <t>Cape Town 10 Raats</t>
  </si>
  <si>
    <t>10 Raats</t>
  </si>
  <si>
    <t>10RAATS</t>
  </si>
  <si>
    <t>Cape Town 104 Sandown</t>
  </si>
  <si>
    <t>104 Sandown</t>
  </si>
  <si>
    <t>104SAND</t>
  </si>
  <si>
    <t>Cape Town 11 Cormorant</t>
  </si>
  <si>
    <t>11 Cormorant</t>
  </si>
  <si>
    <t>11CORM</t>
  </si>
  <si>
    <t>Cape Town 117 Blaauwberg</t>
  </si>
  <si>
    <t>117 Blaauwberg</t>
  </si>
  <si>
    <t>117BLAU</t>
  </si>
  <si>
    <t>Cape Town 12 Sandown</t>
  </si>
  <si>
    <t>12 Sandown</t>
  </si>
  <si>
    <t>12SAND</t>
  </si>
  <si>
    <t>Cape Town 120 Blaauwberg</t>
  </si>
  <si>
    <t>120 Blaauwberg</t>
  </si>
  <si>
    <t>120BLAU</t>
  </si>
  <si>
    <t>Cape Town 13 Parklands Main</t>
  </si>
  <si>
    <t>13 Parklands Main</t>
  </si>
  <si>
    <t>13PARK</t>
  </si>
  <si>
    <t>Cape Town 131 Gie</t>
  </si>
  <si>
    <t>131 Gie</t>
  </si>
  <si>
    <t>131GIE</t>
  </si>
  <si>
    <t>Cape Town 134 Sunningdale</t>
  </si>
  <si>
    <t>134 Sunningdale</t>
  </si>
  <si>
    <t>134SUN</t>
  </si>
  <si>
    <t>Cape Town 14 Parklands Main</t>
  </si>
  <si>
    <t>14 Parklands Main</t>
  </si>
  <si>
    <t>14PARK</t>
  </si>
  <si>
    <t>Cape Town  145 Blaauwberg</t>
  </si>
  <si>
    <t>145 Blaauwberg</t>
  </si>
  <si>
    <t>145BLAU</t>
  </si>
  <si>
    <t>Cape Town 151 Gie</t>
  </si>
  <si>
    <t>151 Gie</t>
  </si>
  <si>
    <t>151GIE</t>
  </si>
  <si>
    <t>Cape Town 153 Gie</t>
  </si>
  <si>
    <t>153 Gie</t>
  </si>
  <si>
    <t>153GIE</t>
  </si>
  <si>
    <t>Cape Town 164 Blaauwberg</t>
  </si>
  <si>
    <t>164 Blaauwberg</t>
  </si>
  <si>
    <t>164BLAU</t>
  </si>
  <si>
    <t>Cape Town 17 Gie</t>
  </si>
  <si>
    <t>17 Gie</t>
  </si>
  <si>
    <t>17GIE</t>
  </si>
  <si>
    <t>Cape Town 17 Parklands Main</t>
  </si>
  <si>
    <t>17 Parklands Main</t>
  </si>
  <si>
    <t>17PARK</t>
  </si>
  <si>
    <t>Cape Town 187 Blaauwberg</t>
  </si>
  <si>
    <t>187 Blaauwberg</t>
  </si>
  <si>
    <t>187BLAU</t>
  </si>
  <si>
    <t>Cape Town 188 Blaauwberg</t>
  </si>
  <si>
    <t>188 Blaauwberg</t>
  </si>
  <si>
    <t>188BLAU</t>
  </si>
  <si>
    <t>Cape Town 2 Blaauwberg</t>
  </si>
  <si>
    <t>2 Blaauwberg</t>
  </si>
  <si>
    <t>2BLAU</t>
  </si>
  <si>
    <t>Cape Town 2 Parklands Main</t>
  </si>
  <si>
    <t>2 Parklands Main</t>
  </si>
  <si>
    <t>2PARK</t>
  </si>
  <si>
    <t>Cape Town 203 Blaauwberg</t>
  </si>
  <si>
    <t>203 Blaauwberg</t>
  </si>
  <si>
    <t>203BLAU</t>
  </si>
  <si>
    <t>Cape Town 21 Sandown</t>
  </si>
  <si>
    <t>21 Sandown</t>
  </si>
  <si>
    <t>21SAND</t>
  </si>
  <si>
    <t>Cape Town 210 Blaauwberg</t>
  </si>
  <si>
    <t>210 Blaauwberg</t>
  </si>
  <si>
    <t>210BLAU</t>
  </si>
  <si>
    <t>Cape Town 236 Blaauwberg</t>
  </si>
  <si>
    <t>236 Blaauwberg</t>
  </si>
  <si>
    <t>236BLAU</t>
  </si>
  <si>
    <t>Cape Town 237 Blaauwberg</t>
  </si>
  <si>
    <t>237 Blaauwberg</t>
  </si>
  <si>
    <t>237BLAU</t>
  </si>
  <si>
    <t>Cape Town 24 Parklands Main</t>
  </si>
  <si>
    <t>24 Parklands Main</t>
  </si>
  <si>
    <t>24PARK</t>
  </si>
  <si>
    <t>Cape Town 25 Porterfield</t>
  </si>
  <si>
    <t>25 Porterfield</t>
  </si>
  <si>
    <t>25PORT</t>
  </si>
  <si>
    <t>Cape Town 257 Blaauwberg</t>
  </si>
  <si>
    <t>257 Blaauwberg</t>
  </si>
  <si>
    <t>257BLAU</t>
  </si>
  <si>
    <t>Cape Town 260 Blaauwberg</t>
  </si>
  <si>
    <t>260 Blaauwberg</t>
  </si>
  <si>
    <t>260BLAU</t>
  </si>
  <si>
    <t>Cape Town 27 Parklands Main</t>
  </si>
  <si>
    <t>27 Parklands Main</t>
  </si>
  <si>
    <t>27PARK</t>
  </si>
  <si>
    <t>Cape Town 28 Parklands Main</t>
  </si>
  <si>
    <t>28 Parklands Main</t>
  </si>
  <si>
    <t>28PARK</t>
  </si>
  <si>
    <t>Cape Town 28 Porterfield</t>
  </si>
  <si>
    <t>28 Porterfield</t>
  </si>
  <si>
    <t>28PORT</t>
  </si>
  <si>
    <t>Cape Town 28 Sandown</t>
  </si>
  <si>
    <t>28 Sandown</t>
  </si>
  <si>
    <t>28SAND</t>
  </si>
  <si>
    <t>Cape Town 3 Sandown</t>
  </si>
  <si>
    <t>3 Sandown</t>
  </si>
  <si>
    <t>3SAND</t>
  </si>
  <si>
    <t>Cape Town 30 Gie</t>
  </si>
  <si>
    <t>30 Gie</t>
  </si>
  <si>
    <t>30GIE</t>
  </si>
  <si>
    <t>Cape Town 30 Raats</t>
  </si>
  <si>
    <t>30 Raats</t>
  </si>
  <si>
    <t>30RAATS</t>
  </si>
  <si>
    <t>Cape Town 32 Raats</t>
  </si>
  <si>
    <t>32 Raats</t>
  </si>
  <si>
    <t>32RAATS</t>
  </si>
  <si>
    <t>Cape Town 33 Parklands Main</t>
  </si>
  <si>
    <t>33 Parklands Main</t>
  </si>
  <si>
    <t>33PARK</t>
  </si>
  <si>
    <t>Cape Town 35 Parklands Main</t>
  </si>
  <si>
    <t>35 Parklands Main</t>
  </si>
  <si>
    <t>35PARK</t>
  </si>
  <si>
    <t>Cape Town 39 Blaauwberg</t>
  </si>
  <si>
    <t>39 Blaauwberg</t>
  </si>
  <si>
    <t>39BLAU</t>
  </si>
  <si>
    <t>Cape Town 39 Gie</t>
  </si>
  <si>
    <t>39 Gie</t>
  </si>
  <si>
    <t>39GIE</t>
  </si>
  <si>
    <t>Cape Town 4 Sandown East</t>
  </si>
  <si>
    <t>4 Sandown East</t>
  </si>
  <si>
    <t>4SAND</t>
  </si>
  <si>
    <t>Cape Town 52 Gie</t>
  </si>
  <si>
    <t>52 Gie</t>
  </si>
  <si>
    <t>52GIE</t>
  </si>
  <si>
    <t>Cape Town  54 Gie</t>
  </si>
  <si>
    <t>54 Gie</t>
  </si>
  <si>
    <t>54GIE</t>
  </si>
  <si>
    <t>Cape Town 59 Parklands Main</t>
  </si>
  <si>
    <t>59 Parklands Main</t>
  </si>
  <si>
    <t>59PARK</t>
  </si>
  <si>
    <t>Cape Town 60 Blaauwberg</t>
  </si>
  <si>
    <t>60 Blaauwberg</t>
  </si>
  <si>
    <t>60BLAU</t>
  </si>
  <si>
    <t>Cape Town 60 Sandown</t>
  </si>
  <si>
    <t>60 Sandown</t>
  </si>
  <si>
    <t>60SAND</t>
  </si>
  <si>
    <t>Cape Town 67 Gie</t>
  </si>
  <si>
    <t>67 Gie</t>
  </si>
  <si>
    <t>67GIE</t>
  </si>
  <si>
    <t>Cape Town 75 Porterfield</t>
  </si>
  <si>
    <t>75 Porterfield</t>
  </si>
  <si>
    <t>75PORT</t>
  </si>
  <si>
    <t>Cape Town 77 Suningdale</t>
  </si>
  <si>
    <t>77 Suningdale</t>
  </si>
  <si>
    <t>77SUN</t>
  </si>
  <si>
    <t>Cape Town 78 Porterfield</t>
  </si>
  <si>
    <t>78 Porterfield</t>
  </si>
  <si>
    <t>78PORT</t>
  </si>
  <si>
    <t>Cape Town 79 Sunningdale</t>
  </si>
  <si>
    <t>79 Sunningdale</t>
  </si>
  <si>
    <t>79SUN</t>
  </si>
  <si>
    <t>Cape Town 86 Sunningdale</t>
  </si>
  <si>
    <t>86 Sunningdale</t>
  </si>
  <si>
    <t>86SUN</t>
  </si>
  <si>
    <t>Cape Town 87 Sunningdale</t>
  </si>
  <si>
    <t>87 Sunningdale</t>
  </si>
  <si>
    <t>87SUN</t>
  </si>
  <si>
    <t>Cape Town 95 Sandown</t>
  </si>
  <si>
    <t>95 Sandown</t>
  </si>
  <si>
    <t>95SAND</t>
  </si>
  <si>
    <t>Cape Town 99 Gie</t>
  </si>
  <si>
    <t>99 Gie</t>
  </si>
  <si>
    <t>99GIE</t>
  </si>
  <si>
    <t>Cape Town Adderley</t>
  </si>
  <si>
    <t>Cape Town Airport</t>
  </si>
  <si>
    <t>Airport</t>
  </si>
  <si>
    <t>AIRPRT</t>
  </si>
  <si>
    <t>Cape Town Airport Approach Rd</t>
  </si>
  <si>
    <t>Airport Approach Rd</t>
  </si>
  <si>
    <t>APRTARD</t>
  </si>
  <si>
    <t>Cape Town Albany</t>
  </si>
  <si>
    <t>Albany</t>
  </si>
  <si>
    <t>ALBNY</t>
  </si>
  <si>
    <t>Cape Town Alberto</t>
  </si>
  <si>
    <t>Alberto</t>
  </si>
  <si>
    <t>ALBET</t>
  </si>
  <si>
    <t>Cape Town Alfred</t>
  </si>
  <si>
    <t>Alfred</t>
  </si>
  <si>
    <t>ALFRD</t>
  </si>
  <si>
    <t>Cape Town Amsterdam</t>
  </si>
  <si>
    <t>Amsterdam</t>
  </si>
  <si>
    <t>AMTDM</t>
  </si>
  <si>
    <t>Cape Town Annandale</t>
  </si>
  <si>
    <t>Annandale</t>
  </si>
  <si>
    <t>ANDAL</t>
  </si>
  <si>
    <t>Cape Town Aquarium</t>
  </si>
  <si>
    <t>Aquarium</t>
  </si>
  <si>
    <t>AQRUM</t>
  </si>
  <si>
    <t>Cape Town Argyle</t>
  </si>
  <si>
    <t>Argyle</t>
  </si>
  <si>
    <t>ARGLE</t>
  </si>
  <si>
    <t>Cape Town Arion</t>
  </si>
  <si>
    <t>Arion</t>
  </si>
  <si>
    <t>ARION</t>
  </si>
  <si>
    <t>Cape Town Arthur's</t>
  </si>
  <si>
    <t>Arthur's</t>
  </si>
  <si>
    <t>ARTHR</t>
  </si>
  <si>
    <t>Cape Town Arum</t>
  </si>
  <si>
    <t>Arum</t>
  </si>
  <si>
    <t>ARUM</t>
  </si>
  <si>
    <t>Cape Town Atalantes</t>
  </si>
  <si>
    <t>Atalantes</t>
  </si>
  <si>
    <t>ATLNT</t>
  </si>
  <si>
    <t>Cape Town Atholl</t>
  </si>
  <si>
    <t>Atholl</t>
  </si>
  <si>
    <t>ATHOL</t>
  </si>
  <si>
    <t>Cape Town Atlantic Beach</t>
  </si>
  <si>
    <t>Atlantic Beach</t>
  </si>
  <si>
    <t>ATLBC</t>
  </si>
  <si>
    <t>Cape Town Atlantic Skipper</t>
  </si>
  <si>
    <t>Atlantic Skipper</t>
  </si>
  <si>
    <t>ATLSK</t>
  </si>
  <si>
    <t>Cape Town Atlantis Depot</t>
  </si>
  <si>
    <t>Atlantis Depot</t>
  </si>
  <si>
    <t>ATLTSDEP</t>
  </si>
  <si>
    <t>Cape Town Atlantis Station</t>
  </si>
  <si>
    <t>Atlantis Station</t>
  </si>
  <si>
    <t>ATLTS</t>
  </si>
  <si>
    <t>Cape Town Bakoven</t>
  </si>
  <si>
    <t>Bakoven</t>
  </si>
  <si>
    <t>BKOVN</t>
  </si>
  <si>
    <t>Cape Town Balfour</t>
  </si>
  <si>
    <t>Balfour</t>
  </si>
  <si>
    <t>BALFR</t>
  </si>
  <si>
    <t>Cape Town Bantry Bay</t>
  </si>
  <si>
    <t>Bantry Bay</t>
  </si>
  <si>
    <t>BNTBY</t>
  </si>
  <si>
    <t>Cape Town Barkly</t>
  </si>
  <si>
    <t>Barkly</t>
  </si>
  <si>
    <t>BRKLY</t>
  </si>
  <si>
    <t>Cape Town Barley Bay</t>
  </si>
  <si>
    <t>Barley Bay</t>
  </si>
  <si>
    <t>BLYBY</t>
  </si>
  <si>
    <t>Cape Town Belle Ombre</t>
  </si>
  <si>
    <t>Cape Town Ben Nevis</t>
  </si>
  <si>
    <t>Ben Nevis</t>
  </si>
  <si>
    <t>BNNVS</t>
  </si>
  <si>
    <t>Cape Town Bengal</t>
  </si>
  <si>
    <t>Bengal</t>
  </si>
  <si>
    <t>BNGAL</t>
  </si>
  <si>
    <t>Cape Town Berg-en-dal</t>
  </si>
  <si>
    <t>Berg-en-dal</t>
  </si>
  <si>
    <t>BGNDL</t>
  </si>
  <si>
    <t>Cape Town Berzelia</t>
  </si>
  <si>
    <t>Berzelia</t>
  </si>
  <si>
    <t>BEZLA</t>
  </si>
  <si>
    <t>Cape Town Big Bay</t>
  </si>
  <si>
    <t>Big Bay</t>
  </si>
  <si>
    <t>BIGBAY</t>
  </si>
  <si>
    <t>Cape Town Bitten</t>
  </si>
  <si>
    <t>Bitten</t>
  </si>
  <si>
    <t>BITEN</t>
  </si>
  <si>
    <t>Cape Town Blaauwberg Hospital</t>
  </si>
  <si>
    <t>Blaauwberg Hospital</t>
  </si>
  <si>
    <t>BHSPT</t>
  </si>
  <si>
    <t>Cape Town Blaauwberg Hospital_</t>
  </si>
  <si>
    <t>Blaauwberg Hospital_</t>
  </si>
  <si>
    <t>BHSPT_</t>
  </si>
  <si>
    <t>Cape Town Bloem</t>
  </si>
  <si>
    <t>Bloem</t>
  </si>
  <si>
    <t>BLOEM</t>
  </si>
  <si>
    <t>Cape Town Blouberg Rise</t>
  </si>
  <si>
    <t>Blouberg Rise</t>
  </si>
  <si>
    <t>BBRSE</t>
  </si>
  <si>
    <t>Cape Town Blouberg Sands</t>
  </si>
  <si>
    <t>Blouberg Sands</t>
  </si>
  <si>
    <t>BBGSN</t>
  </si>
  <si>
    <t>Cape Town Boat Bay</t>
  </si>
  <si>
    <t>Boat Bay</t>
  </si>
  <si>
    <t>BOTBY</t>
  </si>
  <si>
    <t>Cape Town Bokkombaai</t>
  </si>
  <si>
    <t>Bokkombaai</t>
  </si>
  <si>
    <t>BOKKOM</t>
  </si>
  <si>
    <t>Cape Town Bolt</t>
  </si>
  <si>
    <t>Bolt</t>
  </si>
  <si>
    <t>BOLT</t>
  </si>
  <si>
    <t>Cape Town Borcherds Quarry Rd</t>
  </si>
  <si>
    <t>Borcherds Quarry Rd</t>
  </si>
  <si>
    <t>BCHDQRD</t>
  </si>
  <si>
    <t>Cape Town Bosmansdam</t>
  </si>
  <si>
    <t>Bosmansdam</t>
  </si>
  <si>
    <t>BSMAN</t>
  </si>
  <si>
    <t>Cape Town Bottlebrush</t>
  </si>
  <si>
    <t>Bottlebrush</t>
  </si>
  <si>
    <t>BOTLE</t>
  </si>
  <si>
    <t>Cape Town Branksome</t>
  </si>
  <si>
    <t>Branksome</t>
  </si>
  <si>
    <t>BRKSM</t>
  </si>
  <si>
    <t>Cape Town Braselton</t>
  </si>
  <si>
    <t>Braselton</t>
  </si>
  <si>
    <t>BRSTN</t>
  </si>
  <si>
    <t>Cape Town Breakwater</t>
  </si>
  <si>
    <t>Breakwater</t>
  </si>
  <si>
    <t>BRKWT</t>
  </si>
  <si>
    <t>Cape Town Breakwater Lane</t>
  </si>
  <si>
    <t>Breakwater Lane</t>
  </si>
  <si>
    <t>BRKWATER</t>
  </si>
  <si>
    <t>Cape Town Brevity Lane</t>
  </si>
  <si>
    <t>Brevity Lane</t>
  </si>
  <si>
    <t>BRVLN</t>
  </si>
  <si>
    <t>Cape Town Brittlestar</t>
  </si>
  <si>
    <t>Brittlestar</t>
  </si>
  <si>
    <t>BRTLS</t>
  </si>
  <si>
    <t>Cape Town Briza</t>
  </si>
  <si>
    <t>Briza</t>
  </si>
  <si>
    <t>BRIZA</t>
  </si>
  <si>
    <t>Cape Town Brutus</t>
  </si>
  <si>
    <t>Brutus</t>
  </si>
  <si>
    <t>BRTUS</t>
  </si>
  <si>
    <t>Cape Town Buitensingel</t>
  </si>
  <si>
    <t>Buitensingel</t>
  </si>
  <si>
    <t>Buitensi</t>
  </si>
  <si>
    <t>Cape Town Cabin</t>
  </si>
  <si>
    <t>Cabin</t>
  </si>
  <si>
    <t>CABIN</t>
  </si>
  <si>
    <t>Cape Town Camberwell</t>
  </si>
  <si>
    <t>Camberwell</t>
  </si>
  <si>
    <t>CMBWL</t>
  </si>
  <si>
    <t>Cape Town Camps Bay</t>
  </si>
  <si>
    <t>Camps Bay</t>
  </si>
  <si>
    <t>CMSBY</t>
  </si>
  <si>
    <t>Cape TownCamps Bay High School</t>
  </si>
  <si>
    <t>Camps Bay High School</t>
  </si>
  <si>
    <t>CMSBYHS</t>
  </si>
  <si>
    <t>Cape Town Canal Walk North</t>
  </si>
  <si>
    <t>Canal Walk North</t>
  </si>
  <si>
    <t>CWNRT</t>
  </si>
  <si>
    <t>Cape Town Canal Walk South</t>
  </si>
  <si>
    <t>Canal Walk South</t>
  </si>
  <si>
    <t>CWSTH</t>
  </si>
  <si>
    <t>Cape Town Cassel</t>
  </si>
  <si>
    <t>Cassel</t>
  </si>
  <si>
    <t>CSSEL</t>
  </si>
  <si>
    <t>Cape Town Century City</t>
  </si>
  <si>
    <t>Century City</t>
  </si>
  <si>
    <t>CENCTY</t>
  </si>
  <si>
    <t>Cape Town Century City Rail</t>
  </si>
  <si>
    <t>Century City Rail</t>
  </si>
  <si>
    <t>CCRAL</t>
  </si>
  <si>
    <t>Cape Town Century Gate</t>
  </si>
  <si>
    <t>Century Gate</t>
  </si>
  <si>
    <t>CGATE</t>
  </si>
  <si>
    <t>Cape Town Charel Duminy</t>
  </si>
  <si>
    <t>Charel Duminy</t>
  </si>
  <si>
    <t>CHRLD</t>
  </si>
  <si>
    <t>Cape Town Charel Uys</t>
  </si>
  <si>
    <t>Charel Uys</t>
  </si>
  <si>
    <t>CHRLU</t>
  </si>
  <si>
    <t>Cape Town Charel Uys South</t>
  </si>
  <si>
    <t>Charel Uys South</t>
  </si>
  <si>
    <t>CUSTH</t>
  </si>
  <si>
    <t>Cape Town Charl Uys North</t>
  </si>
  <si>
    <t>Charl Uys North</t>
  </si>
  <si>
    <t>CUNRT</t>
  </si>
  <si>
    <t>Cape Town Charles Duminy</t>
  </si>
  <si>
    <t>Charles Duminy</t>
  </si>
  <si>
    <t>Cape Town Charles Matthews</t>
  </si>
  <si>
    <t>Charles Matthews</t>
  </si>
  <si>
    <t>CMTEW</t>
  </si>
  <si>
    <t>Cape Town Charles Mokoena</t>
  </si>
  <si>
    <t>Charles Mokoena</t>
  </si>
  <si>
    <t>CHLSMKNA</t>
  </si>
  <si>
    <t>Cape Town Charles Piers</t>
  </si>
  <si>
    <t>Charles Piers</t>
  </si>
  <si>
    <t>CHLSP</t>
  </si>
  <si>
    <t>Cape Town Chas Booth</t>
  </si>
  <si>
    <t>Chas Booth</t>
  </si>
  <si>
    <t>CHSBT</t>
  </si>
  <si>
    <t>Cape Town Chester East</t>
  </si>
  <si>
    <t>Chester East</t>
  </si>
  <si>
    <t>CHESTE</t>
  </si>
  <si>
    <t>Cape Town Chester West</t>
  </si>
  <si>
    <t>Chester West</t>
  </si>
  <si>
    <t>CHESTW</t>
  </si>
  <si>
    <t>Cape Town Chestnut</t>
  </si>
  <si>
    <t>Chestnut</t>
  </si>
  <si>
    <t>CHESTNUT</t>
  </si>
  <si>
    <t>Cape Town Chippenham</t>
  </si>
  <si>
    <t>Chippenham</t>
  </si>
  <si>
    <t>CHPHM</t>
  </si>
  <si>
    <t>Cape Town Church</t>
  </si>
  <si>
    <t>Church</t>
  </si>
  <si>
    <t>CHRCH</t>
  </si>
  <si>
    <t>Cape Town Circle East</t>
  </si>
  <si>
    <t>Circle East</t>
  </si>
  <si>
    <t>BOYDG</t>
  </si>
  <si>
    <t>Cape Town Civic</t>
  </si>
  <si>
    <t>Cape Town Civic CentreTurnarou</t>
  </si>
  <si>
    <t>Civic Centre Turnaround</t>
  </si>
  <si>
    <t>CVCTNARD</t>
  </si>
  <si>
    <t>Cape Town Clarens</t>
  </si>
  <si>
    <t>Clarens</t>
  </si>
  <si>
    <t>CLRNS</t>
  </si>
  <si>
    <t>Cape Town Clearwater</t>
  </si>
  <si>
    <t>Clearwater</t>
  </si>
  <si>
    <t>CLRWT</t>
  </si>
  <si>
    <t>Cape Town Clifton</t>
  </si>
  <si>
    <t>Clifton</t>
  </si>
  <si>
    <t>CLFTN</t>
  </si>
  <si>
    <t>Cape Town Clifton 2nd</t>
  </si>
  <si>
    <t>Clifton 2nd</t>
  </si>
  <si>
    <t>CLFT2</t>
  </si>
  <si>
    <t>Cape Town Clifton 3rd</t>
  </si>
  <si>
    <t>Clifton 3rd</t>
  </si>
  <si>
    <t>CLFT3</t>
  </si>
  <si>
    <t>Cape Town Clifton 4th</t>
  </si>
  <si>
    <t>Clifton 4th</t>
  </si>
  <si>
    <t>CLFT4</t>
  </si>
  <si>
    <t>Cape Town Colebrook</t>
  </si>
  <si>
    <t>Colebrook</t>
  </si>
  <si>
    <t>CLBRK</t>
  </si>
  <si>
    <t>Cape Town Comrie</t>
  </si>
  <si>
    <t>Comrie</t>
  </si>
  <si>
    <t>CMRIE</t>
  </si>
  <si>
    <t>Cape Town Convention Centre</t>
  </si>
  <si>
    <t>Convention Centre</t>
  </si>
  <si>
    <t>CNVCN</t>
  </si>
  <si>
    <t>Cape Town Cormorant</t>
  </si>
  <si>
    <t>Cormorant</t>
  </si>
  <si>
    <t>CORMRT</t>
  </si>
  <si>
    <t>Cape Town Cormorant Turn Aroun</t>
  </si>
  <si>
    <t>Cormorant Turn Around</t>
  </si>
  <si>
    <t>CORMTURN</t>
  </si>
  <si>
    <t>Cape Town Coronation East</t>
  </si>
  <si>
    <t>Coronation East</t>
  </si>
  <si>
    <t>CORE</t>
  </si>
  <si>
    <t>Cape Town Coronation West</t>
  </si>
  <si>
    <t>Coronation West</t>
  </si>
  <si>
    <t>CORW</t>
  </si>
  <si>
    <t>Cape Town Cotswold</t>
  </si>
  <si>
    <t>Cape Town Cput</t>
  </si>
  <si>
    <t>Cput</t>
  </si>
  <si>
    <t>CPUT</t>
  </si>
  <si>
    <t>Cape Town Crown</t>
  </si>
  <si>
    <t>Crown</t>
  </si>
  <si>
    <t>CROWN</t>
  </si>
  <si>
    <t>Cape Town Curlew</t>
  </si>
  <si>
    <t>Curlew</t>
  </si>
  <si>
    <t>CURLEW</t>
  </si>
  <si>
    <t>Cape Town D Nyembe</t>
  </si>
  <si>
    <t>D Nyembe</t>
  </si>
  <si>
    <t>DNYMBE</t>
  </si>
  <si>
    <t>Cape Town Dahlia</t>
  </si>
  <si>
    <t>Dahlia</t>
  </si>
  <si>
    <t>DHLIA</t>
  </si>
  <si>
    <t>Cape Town Dal</t>
  </si>
  <si>
    <t>Dal</t>
  </si>
  <si>
    <t>DAL</t>
  </si>
  <si>
    <t>Cape Town Daphne</t>
  </si>
  <si>
    <t>Daphne</t>
  </si>
  <si>
    <t>DPHNE</t>
  </si>
  <si>
    <t>Cape Town Darling</t>
  </si>
  <si>
    <t>Darling</t>
  </si>
  <si>
    <t>DRLNG</t>
  </si>
  <si>
    <t>Cape Town Dawn</t>
  </si>
  <si>
    <t>Dawn</t>
  </si>
  <si>
    <t>DAWN</t>
  </si>
  <si>
    <t>Cape Town De L'Hermite</t>
  </si>
  <si>
    <t>De L'Hermite</t>
  </si>
  <si>
    <t>DLHRM</t>
  </si>
  <si>
    <t>Cape Town De Mist</t>
  </si>
  <si>
    <t>De Mist</t>
  </si>
  <si>
    <t>DEMST</t>
  </si>
  <si>
    <t>Cape Town De Waal Park</t>
  </si>
  <si>
    <t>De Waal Park</t>
  </si>
  <si>
    <t>DWLPK</t>
  </si>
  <si>
    <t>Cape Town Deane</t>
  </si>
  <si>
    <t>Deane</t>
  </si>
  <si>
    <t>DEANE</t>
  </si>
  <si>
    <t>Cape Town Devonshire</t>
  </si>
  <si>
    <t>Devonshire</t>
  </si>
  <si>
    <t>DVNSH</t>
  </si>
  <si>
    <t>Cape Town Dibana</t>
  </si>
  <si>
    <t>Dibana</t>
  </si>
  <si>
    <t>DIBANA</t>
  </si>
  <si>
    <t>Cape Town Disa</t>
  </si>
  <si>
    <t>Disa</t>
  </si>
  <si>
    <t>DISA</t>
  </si>
  <si>
    <t>Cape Town Disandt</t>
  </si>
  <si>
    <t>Disandt</t>
  </si>
  <si>
    <t>DSNDT</t>
  </si>
  <si>
    <t>Cape Town District Six</t>
  </si>
  <si>
    <t>District Six</t>
  </si>
  <si>
    <t>DIST6</t>
  </si>
  <si>
    <t>Cape Town Doornbach</t>
  </si>
  <si>
    <t>Doornbach</t>
  </si>
  <si>
    <t>DRBCH</t>
  </si>
  <si>
    <t>Cape Town Dorchester</t>
  </si>
  <si>
    <t>Dorchester</t>
  </si>
  <si>
    <t>DRCST</t>
  </si>
  <si>
    <t>Cape Town Dorp</t>
  </si>
  <si>
    <t>Cape Town Drill</t>
  </si>
  <si>
    <t>Drill</t>
  </si>
  <si>
    <t>DRILL</t>
  </si>
  <si>
    <t>Cape Town Dunker</t>
  </si>
  <si>
    <t>Dunker</t>
  </si>
  <si>
    <t>DUNKR</t>
  </si>
  <si>
    <t>Cape Town Dunoon</t>
  </si>
  <si>
    <t>Dunoon</t>
  </si>
  <si>
    <t>DNOON</t>
  </si>
  <si>
    <t>Cape Town Earlswood</t>
  </si>
  <si>
    <t>Earlswood</t>
  </si>
  <si>
    <t>ERLWD</t>
  </si>
  <si>
    <t>Cape Town Eastgate Depot</t>
  </si>
  <si>
    <t>Eastgate Depot</t>
  </si>
  <si>
    <t>ESTGTEDP</t>
  </si>
  <si>
    <t>Cape Town Echium</t>
  </si>
  <si>
    <t>Echium</t>
  </si>
  <si>
    <t>ECHUM</t>
  </si>
  <si>
    <t>Cape Town Eco Village</t>
  </si>
  <si>
    <t>Eco Village</t>
  </si>
  <si>
    <t>ECVLG</t>
  </si>
  <si>
    <t>Cape Town Edward</t>
  </si>
  <si>
    <t>Edward</t>
  </si>
  <si>
    <t>EDWRD</t>
  </si>
  <si>
    <t>Cape Town Elkanha House</t>
  </si>
  <si>
    <t>Elkanha House</t>
  </si>
  <si>
    <t>ELKANHA</t>
  </si>
  <si>
    <t>Cape Town Ellerslie</t>
  </si>
  <si>
    <t>Ellerslie</t>
  </si>
  <si>
    <t>ELRSL</t>
  </si>
  <si>
    <t>Cape Town Enon</t>
  </si>
  <si>
    <t>Enon</t>
  </si>
  <si>
    <t>ENON</t>
  </si>
  <si>
    <t>Cape Town Esso</t>
  </si>
  <si>
    <t>Esso</t>
  </si>
  <si>
    <t>ESSO</t>
  </si>
  <si>
    <t>Cape Town Estuaries</t>
  </si>
  <si>
    <t>Estuaries</t>
  </si>
  <si>
    <t>ESTRS</t>
  </si>
  <si>
    <t>Cape Town Exner</t>
  </si>
  <si>
    <t>Exner</t>
  </si>
  <si>
    <t>EXNER</t>
  </si>
  <si>
    <t>Cape Town Firmount</t>
  </si>
  <si>
    <t>Firmount</t>
  </si>
  <si>
    <t>FRMNT</t>
  </si>
  <si>
    <t>Cape Town Firmount Stairs</t>
  </si>
  <si>
    <t>Firmount Stairs</t>
  </si>
  <si>
    <t>FRMST</t>
  </si>
  <si>
    <t>Cape Town First</t>
  </si>
  <si>
    <t>First</t>
  </si>
  <si>
    <t>FIRST</t>
  </si>
  <si>
    <t>Cape Town Fishmarket</t>
  </si>
  <si>
    <t>Fishmarket</t>
  </si>
  <si>
    <t>FSHMK</t>
  </si>
  <si>
    <t>Cape Town Fiskaal</t>
  </si>
  <si>
    <t>Fiskaal</t>
  </si>
  <si>
    <t>FSKAL</t>
  </si>
  <si>
    <t>Cape Town Flamingo Park</t>
  </si>
  <si>
    <t>Flamingo Park</t>
  </si>
  <si>
    <t>FLMPK</t>
  </si>
  <si>
    <t>Cape Town Foreshore</t>
  </si>
  <si>
    <t>Foreshore</t>
  </si>
  <si>
    <t>FRSHO</t>
  </si>
  <si>
    <t>Cape Town Foreshore Parking</t>
  </si>
  <si>
    <t>Foreshore Parking</t>
  </si>
  <si>
    <t>FORPARK</t>
  </si>
  <si>
    <t>Cape Town Fresnaye</t>
  </si>
  <si>
    <t>Fresnaye</t>
  </si>
  <si>
    <t>FRSNY</t>
  </si>
  <si>
    <t>Cape Town Fueling Depot plnd</t>
  </si>
  <si>
    <t>Fueling Depot plnd</t>
  </si>
  <si>
    <t>PLNDFUEL</t>
  </si>
  <si>
    <t>Cape Town Gallows Hill</t>
  </si>
  <si>
    <t>Gallows Hill</t>
  </si>
  <si>
    <t>GHILL</t>
  </si>
  <si>
    <t>Cape Town Garden</t>
  </si>
  <si>
    <t>Garden</t>
  </si>
  <si>
    <t>GARDEN</t>
  </si>
  <si>
    <t>Cape Town Gardenia</t>
  </si>
  <si>
    <t>Gardenia</t>
  </si>
  <si>
    <t>GRDNA</t>
  </si>
  <si>
    <t>Cape Town Gardens</t>
  </si>
  <si>
    <t>Gardens</t>
  </si>
  <si>
    <t>GRDNS</t>
  </si>
  <si>
    <t>Cape Town Gerwyn Owen</t>
  </si>
  <si>
    <t>Gerwyn Owen</t>
  </si>
  <si>
    <t>GOWEN</t>
  </si>
  <si>
    <t>Cape Town Gie Central</t>
  </si>
  <si>
    <t>Gie Central</t>
  </si>
  <si>
    <t>GCNRL</t>
  </si>
  <si>
    <t>Cape Town Gie North</t>
  </si>
  <si>
    <t>Gie North</t>
  </si>
  <si>
    <t>GNRTH</t>
  </si>
  <si>
    <t>Cape Town Gie South</t>
  </si>
  <si>
    <t>Gie South</t>
  </si>
  <si>
    <t>GSOTH</t>
  </si>
  <si>
    <t>Cape Town Glen Beach</t>
  </si>
  <si>
    <t>Glen Beach</t>
  </si>
  <si>
    <t>GLNBC</t>
  </si>
  <si>
    <t>Cape Town Goedverwacht</t>
  </si>
  <si>
    <t>Goedverwacht</t>
  </si>
  <si>
    <t>GDWCT</t>
  </si>
  <si>
    <t>Cape Town Gothenburg</t>
  </si>
  <si>
    <t>Gothenburg</t>
  </si>
  <si>
    <t>GTHBG</t>
  </si>
  <si>
    <t>Cape Town Government Ave</t>
  </si>
  <si>
    <t>Government Ave</t>
  </si>
  <si>
    <t>GOVERN</t>
  </si>
  <si>
    <t>Cape Town Graaffs Pool</t>
  </si>
  <si>
    <t>Graaffs Pool</t>
  </si>
  <si>
    <t>GRFPL</t>
  </si>
  <si>
    <t>Cape Town Grand Canal</t>
  </si>
  <si>
    <t>Grand Canal</t>
  </si>
  <si>
    <t>GDCNL</t>
  </si>
  <si>
    <t>Cape Town Granger</t>
  </si>
  <si>
    <t>Granger</t>
  </si>
  <si>
    <t>GRANGER</t>
  </si>
  <si>
    <t>Cape Town Granger Bay</t>
  </si>
  <si>
    <t>Granger Bay</t>
  </si>
  <si>
    <t>GRANB</t>
  </si>
  <si>
    <t>Cape Town Grey</t>
  </si>
  <si>
    <t>Grey</t>
  </si>
  <si>
    <t>GREY</t>
  </si>
  <si>
    <t>Cape Town Groote Kerk</t>
  </si>
  <si>
    <t>Cape Town Grosvenor</t>
  </si>
  <si>
    <t>Grosvenor</t>
  </si>
  <si>
    <t>GROSVR</t>
  </si>
  <si>
    <t>Cape Town Hampstead</t>
  </si>
  <si>
    <t>Hampstead</t>
  </si>
  <si>
    <t>HMSTD</t>
  </si>
  <si>
    <t>Cape Town Hamptons</t>
  </si>
  <si>
    <t>Hamptons</t>
  </si>
  <si>
    <t>HMPTN</t>
  </si>
  <si>
    <t>Cape Town Hangberg</t>
  </si>
  <si>
    <t>Hangberg</t>
  </si>
  <si>
    <t>HNBRG</t>
  </si>
  <si>
    <t>Cape Town Hanover Street</t>
  </si>
  <si>
    <t>Hanover Street</t>
  </si>
  <si>
    <t>HANVR</t>
  </si>
  <si>
    <t>Cape Town Hector Pieterson</t>
  </si>
  <si>
    <t>Hector Pieterson</t>
  </si>
  <si>
    <t>HCTPT</t>
  </si>
  <si>
    <t>Cape Town Helgarda</t>
  </si>
  <si>
    <t>Helgarda</t>
  </si>
  <si>
    <t>HLGRD</t>
  </si>
  <si>
    <t>Cape Town Hermes</t>
  </si>
  <si>
    <t>Hermes</t>
  </si>
  <si>
    <t>HRMES</t>
  </si>
  <si>
    <t>Cape Town Herzlia</t>
  </si>
  <si>
    <t>Herzlia</t>
  </si>
  <si>
    <t>HRZLA</t>
  </si>
  <si>
    <t>Cape Town High Level</t>
  </si>
  <si>
    <t>High Level</t>
  </si>
  <si>
    <t>HGLVL</t>
  </si>
  <si>
    <t>Cape Town Highlands</t>
  </si>
  <si>
    <t>Highlands</t>
  </si>
  <si>
    <t>HGLND</t>
  </si>
  <si>
    <t>Cape Town Hill</t>
  </si>
  <si>
    <t>Hill</t>
  </si>
  <si>
    <t>HILL</t>
  </si>
  <si>
    <t>Cape Town Hoffe North</t>
  </si>
  <si>
    <t>Hoffe North</t>
  </si>
  <si>
    <t>HOFEN</t>
  </si>
  <si>
    <t>Cape Town Hoffe South</t>
  </si>
  <si>
    <t>Hoffe South</t>
  </si>
  <si>
    <t>HOFST</t>
  </si>
  <si>
    <t>Cape Town Hol Bay</t>
  </si>
  <si>
    <t>Hol Bay</t>
  </si>
  <si>
    <t>HOLB</t>
  </si>
  <si>
    <t>Cape Town Horak</t>
  </si>
  <si>
    <t>Horak</t>
  </si>
  <si>
    <t>HORAK</t>
  </si>
  <si>
    <t>Cape Town Houghton</t>
  </si>
  <si>
    <t>Houghton</t>
  </si>
  <si>
    <t>HOUTN</t>
  </si>
  <si>
    <t>Cape Town Hout Bay</t>
  </si>
  <si>
    <t>Hout Bay</t>
  </si>
  <si>
    <t>HTBAY</t>
  </si>
  <si>
    <t>Cape Town Hout Bay Park &amp; Ride</t>
  </si>
  <si>
    <t>Hout Bay Park &amp; Ride</t>
  </si>
  <si>
    <t>HOUTBPR</t>
  </si>
  <si>
    <t>Cape Town Human</t>
  </si>
  <si>
    <t>Human</t>
  </si>
  <si>
    <t>HUMAN</t>
  </si>
  <si>
    <t>Cape Town Humewood</t>
  </si>
  <si>
    <t>Humewood</t>
  </si>
  <si>
    <t>HUME</t>
  </si>
  <si>
    <t>Cape Town Ilkley</t>
  </si>
  <si>
    <t>Ilkley</t>
  </si>
  <si>
    <t>ILKLY</t>
  </si>
  <si>
    <t>Cape Town Imizamo Yethu</t>
  </si>
  <si>
    <t>Imizamo Yethu</t>
  </si>
  <si>
    <t>IMZYT</t>
  </si>
  <si>
    <t>Cape Town Industrial</t>
  </si>
  <si>
    <t>Industrial</t>
  </si>
  <si>
    <t>INDST</t>
  </si>
  <si>
    <t>Cape Town Inner City Depot</t>
  </si>
  <si>
    <t>Cape Town Irwinton</t>
  </si>
  <si>
    <t>Irwinton</t>
  </si>
  <si>
    <t>IRWTN</t>
  </si>
  <si>
    <t>Cape Town Jacana</t>
  </si>
  <si>
    <t>Jacana</t>
  </si>
  <si>
    <t>JACAN</t>
  </si>
  <si>
    <t>Cape Town Janssens</t>
  </si>
  <si>
    <t>Janssens</t>
  </si>
  <si>
    <t>JANSN</t>
  </si>
  <si>
    <t>Cape Town Joe Slovo</t>
  </si>
  <si>
    <t>Joe Slovo</t>
  </si>
  <si>
    <t>JSLVO</t>
  </si>
  <si>
    <t>Cape Town Johan Heyns</t>
  </si>
  <si>
    <t>Johan Heyns</t>
  </si>
  <si>
    <t>JHNHY</t>
  </si>
  <si>
    <t>Cape Town John Dreyer</t>
  </si>
  <si>
    <t>John Dreyer</t>
  </si>
  <si>
    <t>JHNDY</t>
  </si>
  <si>
    <t>Cape Town Kehrwieder</t>
  </si>
  <si>
    <t>Kehrwieder</t>
  </si>
  <si>
    <t>KHWDR</t>
  </si>
  <si>
    <t>Cape Town Kei Apple</t>
  </si>
  <si>
    <t>Kei Apple</t>
  </si>
  <si>
    <t>KIAPL</t>
  </si>
  <si>
    <t>Cape Town Kemp</t>
  </si>
  <si>
    <t>Kemp</t>
  </si>
  <si>
    <t>KEMP</t>
  </si>
  <si>
    <t>Cape Town Kent</t>
  </si>
  <si>
    <t>Kent</t>
  </si>
  <si>
    <t>KENT</t>
  </si>
  <si>
    <t>Cape Town Kerrem</t>
  </si>
  <si>
    <t>Kerrem</t>
  </si>
  <si>
    <t>KERREM</t>
  </si>
  <si>
    <t>Cape Town Killarney</t>
  </si>
  <si>
    <t>Killarney</t>
  </si>
  <si>
    <t>KILRN</t>
  </si>
  <si>
    <t>Cape Town Kleinbaai</t>
  </si>
  <si>
    <t>Kleinbaai</t>
  </si>
  <si>
    <t>KLEIN</t>
  </si>
  <si>
    <t>Cape Town Kloof</t>
  </si>
  <si>
    <t>Kloof</t>
  </si>
  <si>
    <t>KLOOF</t>
  </si>
  <si>
    <t>Cape Town Kloof Nek</t>
  </si>
  <si>
    <t>Cape Town Kloof Nek Circle</t>
  </si>
  <si>
    <t>Kloof Nek Circle</t>
  </si>
  <si>
    <t>KNECI</t>
  </si>
  <si>
    <t>Cape Town Knysna</t>
  </si>
  <si>
    <t>Knysna</t>
  </si>
  <si>
    <t>KNYSN</t>
  </si>
  <si>
    <t>Cape Town Koeel Bay</t>
  </si>
  <si>
    <t>Koeel Bay</t>
  </si>
  <si>
    <t>KOLBY</t>
  </si>
  <si>
    <t>Cape Town Koosani</t>
  </si>
  <si>
    <t>Koosani</t>
  </si>
  <si>
    <t>KOSAN</t>
  </si>
  <si>
    <t>Cape Town Kort</t>
  </si>
  <si>
    <t>Kort</t>
  </si>
  <si>
    <t>KORT</t>
  </si>
  <si>
    <t>Cape Town Kunene</t>
  </si>
  <si>
    <t>Kunene</t>
  </si>
  <si>
    <t>KUNEN</t>
  </si>
  <si>
    <t>Cape Town Kuyasa Rail Station</t>
  </si>
  <si>
    <t>Kuyasa Rail Station</t>
  </si>
  <si>
    <t>KYSRLSTN</t>
  </si>
  <si>
    <t>Cape Town La Paloma</t>
  </si>
  <si>
    <t>La Paloma</t>
  </si>
  <si>
    <t>LAPALO</t>
  </si>
  <si>
    <t>Cape Town Lagoon Beach</t>
  </si>
  <si>
    <t>Lagoon Beach</t>
  </si>
  <si>
    <t>LAG</t>
  </si>
  <si>
    <t>Cape Town Lancaster</t>
  </si>
  <si>
    <t>Lancaster</t>
  </si>
  <si>
    <t>LNCST</t>
  </si>
  <si>
    <t>Cape Town Lawley</t>
  </si>
  <si>
    <t>Lawley</t>
  </si>
  <si>
    <t>LAWLY</t>
  </si>
  <si>
    <t>Cape Town Le Sueur</t>
  </si>
  <si>
    <t>Le Sueur</t>
  </si>
  <si>
    <t>LESUE</t>
  </si>
  <si>
    <t>Cape Town Leeuwen</t>
  </si>
  <si>
    <t>Cape Town Lighthouse</t>
  </si>
  <si>
    <t>Lighthouse</t>
  </si>
  <si>
    <t>LGTHS</t>
  </si>
  <si>
    <t>Cape Town Lindela</t>
  </si>
  <si>
    <t>Lindela</t>
  </si>
  <si>
    <t>LNDLA</t>
  </si>
  <si>
    <t>Cape Town Link</t>
  </si>
  <si>
    <t>Link</t>
  </si>
  <si>
    <t>LINK</t>
  </si>
  <si>
    <t>Cape Town Lisboa</t>
  </si>
  <si>
    <t>Lisboa</t>
  </si>
  <si>
    <t>LISBOA</t>
  </si>
  <si>
    <t>Cape Town Llandudno</t>
  </si>
  <si>
    <t>Llandudno</t>
  </si>
  <si>
    <t>LDUDN</t>
  </si>
  <si>
    <t>Cape Town London</t>
  </si>
  <si>
    <t>London</t>
  </si>
  <si>
    <t>LONDN</t>
  </si>
  <si>
    <t>Cape Town Longmarket</t>
  </si>
  <si>
    <t>Longmarket</t>
  </si>
  <si>
    <t>LONGMKT</t>
  </si>
  <si>
    <t>Cape Town Losperds</t>
  </si>
  <si>
    <t>Losperds</t>
  </si>
  <si>
    <t>LSPRD</t>
  </si>
  <si>
    <t>Cape Town Louwtjie Rothman</t>
  </si>
  <si>
    <t>Louwtjie Rothman</t>
  </si>
  <si>
    <t>LWTRT</t>
  </si>
  <si>
    <t>Cape Town Lower Buitenkant</t>
  </si>
  <si>
    <t>Lower Buitenkant</t>
  </si>
  <si>
    <t>LWBKT</t>
  </si>
  <si>
    <t>Capetown Lower Cable Car</t>
  </si>
  <si>
    <t>Cape Town Lower Camps Bay</t>
  </si>
  <si>
    <t>Lower Camps Bay</t>
  </si>
  <si>
    <t>LWCMB</t>
  </si>
  <si>
    <t>Cape Town Lower Kloof</t>
  </si>
  <si>
    <t>Cape Town Lower Long</t>
  </si>
  <si>
    <t>Lower Long</t>
  </si>
  <si>
    <t>LWLNG</t>
  </si>
  <si>
    <t>Cape Town Lower Loop</t>
  </si>
  <si>
    <t>Lower Loop</t>
  </si>
  <si>
    <t>LWLOP</t>
  </si>
  <si>
    <t>Cape Town Lower Reservoir</t>
  </si>
  <si>
    <t>Lower Reservoir</t>
  </si>
  <si>
    <t>LWRSV</t>
  </si>
  <si>
    <t>Cape Town Lower Victoria</t>
  </si>
  <si>
    <t>Lower Victoria</t>
  </si>
  <si>
    <t>LWRVC</t>
  </si>
  <si>
    <t>Cape Town Ludwig's Garden</t>
  </si>
  <si>
    <t>Cape Town Magnet</t>
  </si>
  <si>
    <t>Magnet</t>
  </si>
  <si>
    <t>MGNET</t>
  </si>
  <si>
    <t>Cape Town Magnolia</t>
  </si>
  <si>
    <t>Magnolia</t>
  </si>
  <si>
    <t>MGNLA</t>
  </si>
  <si>
    <t>Cape Town Maidens Cove</t>
  </si>
  <si>
    <t>Maidens Cove</t>
  </si>
  <si>
    <t>MDNCV</t>
  </si>
  <si>
    <t>Cape Town Mamre Parking</t>
  </si>
  <si>
    <t>Mamre Parking</t>
  </si>
  <si>
    <t>MAMPARK</t>
  </si>
  <si>
    <t>Cape Town Marconi</t>
  </si>
  <si>
    <t>Marconi</t>
  </si>
  <si>
    <t>MRCON</t>
  </si>
  <si>
    <t>Cape Town Marguerite</t>
  </si>
  <si>
    <t>Marguerite</t>
  </si>
  <si>
    <t>MARGRT</t>
  </si>
  <si>
    <t>Cape Town Marina</t>
  </si>
  <si>
    <t>Marina</t>
  </si>
  <si>
    <t>MRINA</t>
  </si>
  <si>
    <t>Cape Town Marine</t>
  </si>
  <si>
    <t>Marine</t>
  </si>
  <si>
    <t>MARIN</t>
  </si>
  <si>
    <t>Cape Town Marine Circle</t>
  </si>
  <si>
    <t>Marine Circle</t>
  </si>
  <si>
    <t>MARINE</t>
  </si>
  <si>
    <t>Cape town Mauritius</t>
  </si>
  <si>
    <t>Mauritius</t>
  </si>
  <si>
    <t>MAUR</t>
  </si>
  <si>
    <t>Cape Town Melkbosch</t>
  </si>
  <si>
    <t>Melkbosch</t>
  </si>
  <si>
    <t>MELKBSCH</t>
  </si>
  <si>
    <t>Cape Town Melkbosstrand</t>
  </si>
  <si>
    <t>Melkbosstrand</t>
  </si>
  <si>
    <t>MLKBS</t>
  </si>
  <si>
    <t>Cape Town Merlot</t>
  </si>
  <si>
    <t>Merlot</t>
  </si>
  <si>
    <t>MERLOT</t>
  </si>
  <si>
    <t>Cape Town Mew Way</t>
  </si>
  <si>
    <t>Mew Way</t>
  </si>
  <si>
    <t>MEWWAY</t>
  </si>
  <si>
    <t>Cape Town Michaelis</t>
  </si>
  <si>
    <t>Michaelis</t>
  </si>
  <si>
    <t>MICHAEL</t>
  </si>
  <si>
    <t>MCHLS</t>
  </si>
  <si>
    <t>Cape Town Mid Long</t>
  </si>
  <si>
    <t>Mid Long</t>
  </si>
  <si>
    <t>MDLNG</t>
  </si>
  <si>
    <t>Cape Town Mid Loop</t>
  </si>
  <si>
    <t>Mid Loop</t>
  </si>
  <si>
    <t>MDLOP</t>
  </si>
  <si>
    <t>Cape Town Military</t>
  </si>
  <si>
    <t>Military</t>
  </si>
  <si>
    <t>MLTRY</t>
  </si>
  <si>
    <t>Cape Town Milnerton</t>
  </si>
  <si>
    <t>Milnerton</t>
  </si>
  <si>
    <t>MIL</t>
  </si>
  <si>
    <t>Cape Town Mitchells Plain</t>
  </si>
  <si>
    <t>Mitchells Plain</t>
  </si>
  <si>
    <t>MPLAINTC</t>
  </si>
  <si>
    <t>Cape Town Molteno</t>
  </si>
  <si>
    <t>Molteno</t>
  </si>
  <si>
    <t>MLTNO</t>
  </si>
  <si>
    <t>Cape Town Montague Gardens</t>
  </si>
  <si>
    <t>Montague Gardens</t>
  </si>
  <si>
    <t>MNTGU</t>
  </si>
  <si>
    <t>Cape Town Montezuma</t>
  </si>
  <si>
    <t>Montezuma</t>
  </si>
  <si>
    <t>MNTZM</t>
  </si>
  <si>
    <t>Cape Town Montreal</t>
  </si>
  <si>
    <t>Montreal</t>
  </si>
  <si>
    <t>MNTRL</t>
  </si>
  <si>
    <t>Cape Town Montrose</t>
  </si>
  <si>
    <t>Montrose</t>
  </si>
  <si>
    <t>MNTRS</t>
  </si>
  <si>
    <t>Cape Town Mouille Point</t>
  </si>
  <si>
    <t>Mouille Point</t>
  </si>
  <si>
    <t>MLEPT</t>
  </si>
  <si>
    <t>Cape Town Mount Rhodes</t>
  </si>
  <si>
    <t>Mount Rhodes</t>
  </si>
  <si>
    <t>MNTRD</t>
  </si>
  <si>
    <t>Cape Town Muscadel</t>
  </si>
  <si>
    <t>Muscadel</t>
  </si>
  <si>
    <t>MUSDL</t>
  </si>
  <si>
    <t>Cape Town N2 at R300</t>
  </si>
  <si>
    <t>N2 at R300</t>
  </si>
  <si>
    <t>N2atR300</t>
  </si>
  <si>
    <t>Cape Town N2 at Spine Road</t>
  </si>
  <si>
    <t>N2 at Spine Road</t>
  </si>
  <si>
    <t>N2SPNRD</t>
  </si>
  <si>
    <t>Cape Town Nantucket</t>
  </si>
  <si>
    <t>Nantucket</t>
  </si>
  <si>
    <t>NANKT</t>
  </si>
  <si>
    <t>Cape Town Narcissus</t>
  </si>
  <si>
    <t>Narcissus</t>
  </si>
  <si>
    <t>NRCUS</t>
  </si>
  <si>
    <t>Cape Town Nazareth</t>
  </si>
  <si>
    <t>Nazareth</t>
  </si>
  <si>
    <t>NZRTH</t>
  </si>
  <si>
    <t>Cape Town Neil Hare</t>
  </si>
  <si>
    <t>Neil Hare</t>
  </si>
  <si>
    <t>NHARE</t>
  </si>
  <si>
    <t>Cape Town Neptune</t>
  </si>
  <si>
    <t>Neptune</t>
  </si>
  <si>
    <t>NEPT</t>
  </si>
  <si>
    <t>Cape Town Newlands</t>
  </si>
  <si>
    <t>Newlands</t>
  </si>
  <si>
    <t>NWLND</t>
  </si>
  <si>
    <t>Cape Town Nobel Square</t>
  </si>
  <si>
    <t>Nobel Square</t>
  </si>
  <si>
    <t>NBLSQ</t>
  </si>
  <si>
    <t>Cape Town North</t>
  </si>
  <si>
    <t>North</t>
  </si>
  <si>
    <t>NORTH</t>
  </si>
  <si>
    <t>Cape Town Northshore</t>
  </si>
  <si>
    <t>Northshore</t>
  </si>
  <si>
    <t>NRTSH</t>
  </si>
  <si>
    <t>Cape Town Oakdale</t>
  </si>
  <si>
    <t>Oakdale</t>
  </si>
  <si>
    <t>OKDAL</t>
  </si>
  <si>
    <t>Cape Town Oakland Hills</t>
  </si>
  <si>
    <t>Oakland Hills</t>
  </si>
  <si>
    <t>OKLHL</t>
  </si>
  <si>
    <t>Cape Town Oceana</t>
  </si>
  <si>
    <t>Oceana</t>
  </si>
  <si>
    <t>OCEAN</t>
  </si>
  <si>
    <t>Cape Town Old Fire Station</t>
  </si>
  <si>
    <t>Old Fire Station</t>
  </si>
  <si>
    <t>OFSTN</t>
  </si>
  <si>
    <t>Cape Town Omuramba</t>
  </si>
  <si>
    <t>Omuramba</t>
  </si>
  <si>
    <t>OMRMB</t>
  </si>
  <si>
    <t>Cape Town Oudekraal</t>
  </si>
  <si>
    <t>Oudekraal</t>
  </si>
  <si>
    <t>ODKRL</t>
  </si>
  <si>
    <t>Cape Town Oxford Earl</t>
  </si>
  <si>
    <t>Oxford Earl</t>
  </si>
  <si>
    <t>OXFEL</t>
  </si>
  <si>
    <t>Cape Town Paarden Eiland</t>
  </si>
  <si>
    <t>Paarden Eiland</t>
  </si>
  <si>
    <t>PLND</t>
  </si>
  <si>
    <t>Cape Town Paradise</t>
  </si>
  <si>
    <t>Paradise</t>
  </si>
  <si>
    <t>PRDSE</t>
  </si>
  <si>
    <t>Cape Town Parklands College</t>
  </si>
  <si>
    <t>Parklands College</t>
  </si>
  <si>
    <t>PARKCOLL</t>
  </si>
  <si>
    <t>Cape Town Parklands Main</t>
  </si>
  <si>
    <t>Parklands Main</t>
  </si>
  <si>
    <t>PARKMAIN</t>
  </si>
  <si>
    <t>Cape Town Parklands Main North</t>
  </si>
  <si>
    <t>Parklands Main North</t>
  </si>
  <si>
    <t>PLMNN</t>
  </si>
  <si>
    <t>Cape Town Parklands Main South</t>
  </si>
  <si>
    <t>Parklands Main South</t>
  </si>
  <si>
    <t>PLMNS</t>
  </si>
  <si>
    <t>Cape Town Parklands Secondary</t>
  </si>
  <si>
    <t>Parklands Secondary</t>
  </si>
  <si>
    <t>PLSCN</t>
  </si>
  <si>
    <t>Cape Town Parkview</t>
  </si>
  <si>
    <t>Parkview</t>
  </si>
  <si>
    <t>PRKVW</t>
  </si>
  <si>
    <t>Cape Town Pelican</t>
  </si>
  <si>
    <t>Pelican</t>
  </si>
  <si>
    <t>PELCN</t>
  </si>
  <si>
    <t>Cape Town Pella North</t>
  </si>
  <si>
    <t>Pella North</t>
  </si>
  <si>
    <t>PELAN</t>
  </si>
  <si>
    <t>Cape Town Pella South</t>
  </si>
  <si>
    <t>Pella South</t>
  </si>
  <si>
    <t>PELAS</t>
  </si>
  <si>
    <t>Cape Town Perlemoen</t>
  </si>
  <si>
    <t>Perlemoen</t>
  </si>
  <si>
    <t>PERLE</t>
  </si>
  <si>
    <t>Cape Town Petrus</t>
  </si>
  <si>
    <t>Petrus</t>
  </si>
  <si>
    <t>PETRS</t>
  </si>
  <si>
    <t>Cape Town  Phoenix</t>
  </si>
  <si>
    <t>Phoenix</t>
  </si>
  <si>
    <t>Cape Town Pinto</t>
  </si>
  <si>
    <t>Pinto</t>
  </si>
  <si>
    <t>PINTO</t>
  </si>
  <si>
    <t>Cape Town Platteklip</t>
  </si>
  <si>
    <t>Platteklip</t>
  </si>
  <si>
    <t>PLTKP</t>
  </si>
  <si>
    <t>Cape Town PM Louw</t>
  </si>
  <si>
    <t>PM Louw</t>
  </si>
  <si>
    <t>PMLOW</t>
  </si>
  <si>
    <t>Cape Town Pontiac</t>
  </si>
  <si>
    <t>Pontiac</t>
  </si>
  <si>
    <t>PONTIAC</t>
  </si>
  <si>
    <t>Cape Town Popham</t>
  </si>
  <si>
    <t>Popham</t>
  </si>
  <si>
    <t>POPHM</t>
  </si>
  <si>
    <t>Cape Town Porterfield</t>
  </si>
  <si>
    <t>Porterfield</t>
  </si>
  <si>
    <t>PTFLD</t>
  </si>
  <si>
    <t>Cape Town Potsdam</t>
  </si>
  <si>
    <t>Potsdam</t>
  </si>
  <si>
    <t>POTSD</t>
  </si>
  <si>
    <t>Cape Town Prima</t>
  </si>
  <si>
    <t>Prima</t>
  </si>
  <si>
    <t>PRIMA</t>
  </si>
  <si>
    <t>Cape Town Princess East</t>
  </si>
  <si>
    <t>Princess East</t>
  </si>
  <si>
    <t>PRNCE</t>
  </si>
  <si>
    <t>Cape Town Princess West</t>
  </si>
  <si>
    <t>Princess West</t>
  </si>
  <si>
    <t>PRNCW</t>
  </si>
  <si>
    <t>Cape Town Promenade</t>
  </si>
  <si>
    <t>Promenade</t>
  </si>
  <si>
    <t>PRMDE</t>
  </si>
  <si>
    <t>Cape Town Quebec</t>
  </si>
  <si>
    <t>Quebec</t>
  </si>
  <si>
    <t>QUEBC</t>
  </si>
  <si>
    <t>Cape Town Queens Beach</t>
  </si>
  <si>
    <t>Queens Beach</t>
  </si>
  <si>
    <t>QNBCH</t>
  </si>
  <si>
    <t>Cape Town Racecourse</t>
  </si>
  <si>
    <t>Racecourse</t>
  </si>
  <si>
    <t>RACE</t>
  </si>
  <si>
    <t>Cape Town Radar</t>
  </si>
  <si>
    <t>Radar</t>
  </si>
  <si>
    <t>RADAR</t>
  </si>
  <si>
    <t>Cape Town Ratanga</t>
  </si>
  <si>
    <t>Ratanga</t>
  </si>
  <si>
    <t>RTNGA</t>
  </si>
  <si>
    <t>Cape Town Ravenscraig</t>
  </si>
  <si>
    <t>Ravenscraig</t>
  </si>
  <si>
    <t>RVSRG</t>
  </si>
  <si>
    <t>Cape Town Ravensteyn</t>
  </si>
  <si>
    <t>Ravensteyn</t>
  </si>
  <si>
    <t>RVSTN</t>
  </si>
  <si>
    <t>Cape Town Ravensteyn Way</t>
  </si>
  <si>
    <t>Ravensteyn Way</t>
  </si>
  <si>
    <t>RVSWY</t>
  </si>
  <si>
    <t>Cape Town  Ravenswood</t>
  </si>
  <si>
    <t>Ravenswood</t>
  </si>
  <si>
    <t>RAVENSWD</t>
  </si>
  <si>
    <t>Cape Town Rayden</t>
  </si>
  <si>
    <t>Rayden</t>
  </si>
  <si>
    <t>RYDEN</t>
  </si>
  <si>
    <t>Cape Town Raymond</t>
  </si>
  <si>
    <t>Raymond</t>
  </si>
  <si>
    <t>RYMND</t>
  </si>
  <si>
    <t>Cape Town Refinery</t>
  </si>
  <si>
    <t>Refinery</t>
  </si>
  <si>
    <t>RFNRY</t>
  </si>
  <si>
    <t>Cape Town Reygersdal</t>
  </si>
  <si>
    <t>Reygersdal</t>
  </si>
  <si>
    <t>RYGSDL</t>
  </si>
  <si>
    <t>Cape Town Rhine</t>
  </si>
  <si>
    <t>Rhine</t>
  </si>
  <si>
    <t>RHINE</t>
  </si>
  <si>
    <t>Cape Town Riebeeck</t>
  </si>
  <si>
    <t>Riebeeck</t>
  </si>
  <si>
    <t>RIEBK</t>
  </si>
  <si>
    <t>Cape Town Riebeeckstrand</t>
  </si>
  <si>
    <t>Riebeeckstrand</t>
  </si>
  <si>
    <t>RIBST</t>
  </si>
  <si>
    <t>Cape Town Ringwood</t>
  </si>
  <si>
    <t>Ringwood</t>
  </si>
  <si>
    <t>RINGW</t>
  </si>
  <si>
    <t>Cape Town Robben</t>
  </si>
  <si>
    <t>Robben</t>
  </si>
  <si>
    <t>ROBEN</t>
  </si>
  <si>
    <t>Cape Town Robinvale</t>
  </si>
  <si>
    <t>Robinvale</t>
  </si>
  <si>
    <t>RBNVL</t>
  </si>
  <si>
    <t>Cape Town Rocklands</t>
  </si>
  <si>
    <t>Rocklands</t>
  </si>
  <si>
    <t>RKLND</t>
  </si>
  <si>
    <t>Cape Town Roeland</t>
  </si>
  <si>
    <t>Roeland</t>
  </si>
  <si>
    <t>ROLND</t>
  </si>
  <si>
    <t>Cape Town Rontree</t>
  </si>
  <si>
    <t>Rontree</t>
  </si>
  <si>
    <t>RNTRE</t>
  </si>
  <si>
    <t>Cape Town Roodehek</t>
  </si>
  <si>
    <t>Roodehek</t>
  </si>
  <si>
    <t>RODHK</t>
  </si>
  <si>
    <t>Cape Town Royal Ascot</t>
  </si>
  <si>
    <t>Royal Ascot</t>
  </si>
  <si>
    <t>ASCOT</t>
  </si>
  <si>
    <t>Cape Town Ruyterplaats</t>
  </si>
  <si>
    <t>Ruyterplaats</t>
  </si>
  <si>
    <t>RYPLT</t>
  </si>
  <si>
    <t>Cape Town Salt River Rail</t>
  </si>
  <si>
    <t>Salt River Rail</t>
  </si>
  <si>
    <t>SALT</t>
  </si>
  <si>
    <t>Cape Town Sampson</t>
  </si>
  <si>
    <t>Sampson</t>
  </si>
  <si>
    <t>SMPSN</t>
  </si>
  <si>
    <t>Cape Town Sanddrift</t>
  </si>
  <si>
    <t>Sanddrift</t>
  </si>
  <si>
    <t>SANDD</t>
  </si>
  <si>
    <t>Cape Town Sandown</t>
  </si>
  <si>
    <t>Sandown</t>
  </si>
  <si>
    <t>SANDN</t>
  </si>
  <si>
    <t>Cape Town Saxonsea Clinic</t>
  </si>
  <si>
    <t>Saxonsea Clinic</t>
  </si>
  <si>
    <t>SXCOL</t>
  </si>
  <si>
    <t>Cape Town Saxonsea Primary</t>
  </si>
  <si>
    <t>Saxonsea Primary</t>
  </si>
  <si>
    <t>SXOPR</t>
  </si>
  <si>
    <t>Cape Town Saxonwold</t>
  </si>
  <si>
    <t>Saxonwold</t>
  </si>
  <si>
    <t>SXOWD</t>
  </si>
  <si>
    <t>Cape Town Scott</t>
  </si>
  <si>
    <t>Scott</t>
  </si>
  <si>
    <t>SCOTT</t>
  </si>
  <si>
    <t>Cape Town Sea Point</t>
  </si>
  <si>
    <t>Sea Point</t>
  </si>
  <si>
    <t>SEAPT</t>
  </si>
  <si>
    <t>Cape Town Sea Point High</t>
  </si>
  <si>
    <t>Sea Point High</t>
  </si>
  <si>
    <t>SPHGH</t>
  </si>
  <si>
    <t>Cape Town Sea Point Library</t>
  </si>
  <si>
    <t>Sea Point Library</t>
  </si>
  <si>
    <t>SPLIB</t>
  </si>
  <si>
    <t>Cape Town Sea Point Pool</t>
  </si>
  <si>
    <t>Sea Point Pool</t>
  </si>
  <si>
    <t>SPPOL</t>
  </si>
  <si>
    <t>Cape Town Seal</t>
  </si>
  <si>
    <t>Seal</t>
  </si>
  <si>
    <t>SEAL</t>
  </si>
  <si>
    <t>Cape Town Seaside Village</t>
  </si>
  <si>
    <t>Seaside Village</t>
  </si>
  <si>
    <t>SEASIDE</t>
  </si>
  <si>
    <t>Cape Town Section</t>
  </si>
  <si>
    <t>Section</t>
  </si>
  <si>
    <t>SECT</t>
  </si>
  <si>
    <t>Cape Town Sesame</t>
  </si>
  <si>
    <t>Sesame</t>
  </si>
  <si>
    <t>SESAME</t>
  </si>
  <si>
    <t>Cape Town Shell</t>
  </si>
  <si>
    <t>Shell</t>
  </si>
  <si>
    <t>SHELL</t>
  </si>
  <si>
    <t>Cape Town Sherwood</t>
  </si>
  <si>
    <t>Sherwood</t>
  </si>
  <si>
    <t>SHRWD</t>
  </si>
  <si>
    <t>Cape Town Silverstream</t>
  </si>
  <si>
    <t>Silverstream</t>
  </si>
  <si>
    <t>SLVRS</t>
  </si>
  <si>
    <t>Cape Town Skye Way</t>
  </si>
  <si>
    <t>Skye Way</t>
  </si>
  <si>
    <t>SKYWY</t>
  </si>
  <si>
    <t>Cape Town Somerset Hospital</t>
  </si>
  <si>
    <t>Somerset Hospital</t>
  </si>
  <si>
    <t>SMRHS</t>
  </si>
  <si>
    <t>Cape Town Spencer</t>
  </si>
  <si>
    <t>Spencer</t>
  </si>
  <si>
    <t>SPNCR</t>
  </si>
  <si>
    <t>Cape Town St Bedes</t>
  </si>
  <si>
    <t>St Bedes</t>
  </si>
  <si>
    <t>STBDS</t>
  </si>
  <si>
    <t>Cape Town St Georges</t>
  </si>
  <si>
    <t>St Georges</t>
  </si>
  <si>
    <t>STGEORGE</t>
  </si>
  <si>
    <t>Cape Town St James</t>
  </si>
  <si>
    <t>St James</t>
  </si>
  <si>
    <t>STJMS</t>
  </si>
  <si>
    <t>Cape Town St Johns Wood</t>
  </si>
  <si>
    <t>St Johns Wood</t>
  </si>
  <si>
    <t>SJNWD</t>
  </si>
  <si>
    <t>Cape Town St Michaels</t>
  </si>
  <si>
    <t>St Michaels</t>
  </si>
  <si>
    <t>Cape Town Stables1</t>
  </si>
  <si>
    <t>Stables1</t>
  </si>
  <si>
    <t>STABLES1</t>
  </si>
  <si>
    <t>Cape Town Stadium</t>
  </si>
  <si>
    <t>Stadium</t>
  </si>
  <si>
    <t>STADIUM</t>
  </si>
  <si>
    <t>Cape Town Staging area</t>
  </si>
  <si>
    <t>Staging area</t>
  </si>
  <si>
    <t>STGARE</t>
  </si>
  <si>
    <t>Cape Town Starke</t>
  </si>
  <si>
    <t>Starke</t>
  </si>
  <si>
    <t>STRKE</t>
  </si>
  <si>
    <t>Cape Town Starling</t>
  </si>
  <si>
    <t>Starling</t>
  </si>
  <si>
    <t>STRLN</t>
  </si>
  <si>
    <t>Cape Town Steve Biko</t>
  </si>
  <si>
    <t>Steve Biko</t>
  </si>
  <si>
    <t>STVBKO</t>
  </si>
  <si>
    <t>Cape Town Stirling</t>
  </si>
  <si>
    <t>Stirling</t>
  </si>
  <si>
    <t>Cape Town Strand</t>
  </si>
  <si>
    <t>Strand</t>
  </si>
  <si>
    <t>STRND</t>
  </si>
  <si>
    <t>Cape Town Sunset Beach</t>
  </si>
  <si>
    <t>Sunset Beach</t>
  </si>
  <si>
    <t>SUN</t>
  </si>
  <si>
    <t>Cape Town Surrey</t>
  </si>
  <si>
    <t>Surrey</t>
  </si>
  <si>
    <t>SUREY</t>
  </si>
  <si>
    <t>Cape Town Susan</t>
  </si>
  <si>
    <t>Susan</t>
  </si>
  <si>
    <t>SUSAN</t>
  </si>
  <si>
    <t>Cape Town Swawel</t>
  </si>
  <si>
    <t>Swawel</t>
  </si>
  <si>
    <t>SWAWL</t>
  </si>
  <si>
    <t>Cape Town Table View</t>
  </si>
  <si>
    <t>Table View</t>
  </si>
  <si>
    <t>TVIEW</t>
  </si>
  <si>
    <t>Cape Town The Castle</t>
  </si>
  <si>
    <t>The Castle</t>
  </si>
  <si>
    <t>CASTLE</t>
  </si>
  <si>
    <t>Cape Town The Glen</t>
  </si>
  <si>
    <t>The Glen</t>
  </si>
  <si>
    <t>THGLN</t>
  </si>
  <si>
    <t>Cape Town Thibault Square</t>
  </si>
  <si>
    <t>Thibault Square</t>
  </si>
  <si>
    <t>THIBAULT</t>
  </si>
  <si>
    <t>Cape Town Three Anchor Bay</t>
  </si>
  <si>
    <t>Three Anchor Bay</t>
  </si>
  <si>
    <t>3ANCB</t>
  </si>
  <si>
    <t>Cape Town Tollgate Depot</t>
  </si>
  <si>
    <t>Tollgate Depot</t>
  </si>
  <si>
    <t>TOLDEP</t>
  </si>
  <si>
    <t>Cape Town Tom Henshilwood</t>
  </si>
  <si>
    <t>Tom Henshilwood</t>
  </si>
  <si>
    <t>THSNWD</t>
  </si>
  <si>
    <t>Cape Town Tramway</t>
  </si>
  <si>
    <t>Tramway</t>
  </si>
  <si>
    <t>TRMWY</t>
  </si>
  <si>
    <t>Cape Town Tritonia</t>
  </si>
  <si>
    <t>Tritonia</t>
  </si>
  <si>
    <t>TRTNA</t>
  </si>
  <si>
    <t>Cape Town Tryall</t>
  </si>
  <si>
    <t>Tryall</t>
  </si>
  <si>
    <t>TRYALL</t>
  </si>
  <si>
    <t>Cape Town Turf Club</t>
  </si>
  <si>
    <t>Turf Club</t>
  </si>
  <si>
    <t>TRFCL</t>
  </si>
  <si>
    <t>Cape Town Tutu</t>
  </si>
  <si>
    <t>Tutu</t>
  </si>
  <si>
    <t>TUTU</t>
  </si>
  <si>
    <t>Cape Town UCT Park and Ride</t>
  </si>
  <si>
    <t>UCT Park and Ride</t>
  </si>
  <si>
    <t>UCTPR</t>
  </si>
  <si>
    <t>Cape Town Upper Buitenkant</t>
  </si>
  <si>
    <t>Upper Buitenkant</t>
  </si>
  <si>
    <t>UPBKT</t>
  </si>
  <si>
    <t>Cape Town Upper Kloof</t>
  </si>
  <si>
    <t>Upper Kloof</t>
  </si>
  <si>
    <t>UPKLF</t>
  </si>
  <si>
    <t>Cape Town Upper Long</t>
  </si>
  <si>
    <t>Cape Town Upper Loop</t>
  </si>
  <si>
    <t>Cape Town Upper Mountain</t>
  </si>
  <si>
    <t>Upper Mountain</t>
  </si>
  <si>
    <t>UPMTN</t>
  </si>
  <si>
    <t>Cape Town Upper Orange</t>
  </si>
  <si>
    <t>Upper Orange</t>
  </si>
  <si>
    <t>UPORG</t>
  </si>
  <si>
    <t>Cape Town Upper Portswood</t>
  </si>
  <si>
    <t>Upper Portswood</t>
  </si>
  <si>
    <t>UPPWD</t>
  </si>
  <si>
    <t>Cape Town Upper Roodebloem</t>
  </si>
  <si>
    <t>Upper Roodebloem</t>
  </si>
  <si>
    <t>UPRDB</t>
  </si>
  <si>
    <t>Cape Town Upper Salt River</t>
  </si>
  <si>
    <t>Upper Salt River</t>
  </si>
  <si>
    <t>UPSLT</t>
  </si>
  <si>
    <t>Cape Town Usasaza</t>
  </si>
  <si>
    <t>Usasaza</t>
  </si>
  <si>
    <t>DORNB</t>
  </si>
  <si>
    <t>Cape Town Valderrama</t>
  </si>
  <si>
    <t>Valderrama</t>
  </si>
  <si>
    <t>VLDRM</t>
  </si>
  <si>
    <t>Cape Town Valley</t>
  </si>
  <si>
    <t>Valley</t>
  </si>
  <si>
    <t>VALEY</t>
  </si>
  <si>
    <t>Cape Town Van Riebeeck</t>
  </si>
  <si>
    <t>Van Riebeeck</t>
  </si>
  <si>
    <t>VNRBK</t>
  </si>
  <si>
    <t>Cape Town Vanguard Drive</t>
  </si>
  <si>
    <t>Vanguard Drive</t>
  </si>
  <si>
    <t>VNGDDRV</t>
  </si>
  <si>
    <t>Cape Town Viola</t>
  </si>
  <si>
    <t>Viola</t>
  </si>
  <si>
    <t>VIOLA</t>
  </si>
  <si>
    <t>Cape Town Vrystaat</t>
  </si>
  <si>
    <t>Vrystaat</t>
  </si>
  <si>
    <t>VRY</t>
  </si>
  <si>
    <t>Cape Town Vuyani Taxi Rank</t>
  </si>
  <si>
    <t>Vuyani Taxi Rank</t>
  </si>
  <si>
    <t>VYNITRNK</t>
  </si>
  <si>
    <t>Cape Town Waldeck</t>
  </si>
  <si>
    <t>Waldeck</t>
  </si>
  <si>
    <t>WLEDC</t>
  </si>
  <si>
    <t>Cape Town Wandsworth</t>
  </si>
  <si>
    <t>Wandsworth</t>
  </si>
  <si>
    <t>WNDWT</t>
  </si>
  <si>
    <t>Cape Town Waratah</t>
  </si>
  <si>
    <t>Waratah</t>
  </si>
  <si>
    <t>WARTA</t>
  </si>
  <si>
    <t>Cape Town Warwick</t>
  </si>
  <si>
    <t>Warwick</t>
  </si>
  <si>
    <t>WARWICK</t>
  </si>
  <si>
    <t>Cape Town Waterford</t>
  </si>
  <si>
    <t>Waterford</t>
  </si>
  <si>
    <t>WTRFD</t>
  </si>
  <si>
    <t>Cape Town Waterfront</t>
  </si>
  <si>
    <t>Waterfront</t>
  </si>
  <si>
    <t>WFRONT</t>
  </si>
  <si>
    <t>Cape Town Waterfront Silo</t>
  </si>
  <si>
    <t>Waterfront Silo</t>
  </si>
  <si>
    <t>WTFSL</t>
  </si>
  <si>
    <t>Cape Town Water's Edge</t>
  </si>
  <si>
    <t>Water's Edge</t>
  </si>
  <si>
    <t>WATSED</t>
  </si>
  <si>
    <t>Cape Town Waterview</t>
  </si>
  <si>
    <t>Waterview</t>
  </si>
  <si>
    <t>WTRVW</t>
  </si>
  <si>
    <t>Cape Town Waterville</t>
  </si>
  <si>
    <t>Waterville</t>
  </si>
  <si>
    <t>WTRVL</t>
  </si>
  <si>
    <t>Cape Town Welgemeend</t>
  </si>
  <si>
    <t>Welgemeend</t>
  </si>
  <si>
    <t>WLGMD</t>
  </si>
  <si>
    <t>Cape Town Wesfleur Hospital</t>
  </si>
  <si>
    <t>Wesfleur Hospital</t>
  </si>
  <si>
    <t>WSFLH</t>
  </si>
  <si>
    <t>Cape Town Wesfleur Park</t>
  </si>
  <si>
    <t>Wesfleur Park</t>
  </si>
  <si>
    <t>WSFLP</t>
  </si>
  <si>
    <t>Cape Town West Beach</t>
  </si>
  <si>
    <t>West Beach</t>
  </si>
  <si>
    <t>WESTB</t>
  </si>
  <si>
    <t>Cape Town Wexford</t>
  </si>
  <si>
    <t>Wexford</t>
  </si>
  <si>
    <t>WXFRD</t>
  </si>
  <si>
    <t>Cape Town Whale Rock</t>
  </si>
  <si>
    <t>Whale Rock</t>
  </si>
  <si>
    <t>WALRC</t>
  </si>
  <si>
    <t>Cape Town Wigtown</t>
  </si>
  <si>
    <t>Wigtown</t>
  </si>
  <si>
    <t>WGTWN</t>
  </si>
  <si>
    <t>Cape Town Witsands North</t>
  </si>
  <si>
    <t>Witsands North</t>
  </si>
  <si>
    <t>WTSNN</t>
  </si>
  <si>
    <t>Cape Town Wood</t>
  </si>
  <si>
    <t>Wood</t>
  </si>
  <si>
    <t>WOOD</t>
  </si>
  <si>
    <t>Cape Town Wood Central</t>
  </si>
  <si>
    <t>Wood Central</t>
  </si>
  <si>
    <t>WDCNT</t>
  </si>
  <si>
    <t>Cape Town Wood North</t>
  </si>
  <si>
    <t>Wood North</t>
  </si>
  <si>
    <t>WDNRT</t>
  </si>
  <si>
    <t>Cape Town Woodbridge</t>
  </si>
  <si>
    <t>Woodbridge</t>
  </si>
  <si>
    <t>WDBRG</t>
  </si>
  <si>
    <t>Cape Town Woodford</t>
  </si>
  <si>
    <t>Woodford</t>
  </si>
  <si>
    <t>WDFRD</t>
  </si>
  <si>
    <t>Cape Town Woodlands</t>
  </si>
  <si>
    <t>Woodlands</t>
  </si>
  <si>
    <t>WDLDS</t>
  </si>
  <si>
    <t>WDLND</t>
  </si>
  <si>
    <t>Cape Town Woodstock</t>
  </si>
  <si>
    <t>Woodstock</t>
  </si>
  <si>
    <t>WDSTK</t>
  </si>
  <si>
    <t>Cape Town York</t>
  </si>
  <si>
    <t>York</t>
  </si>
  <si>
    <t>YORK</t>
  </si>
  <si>
    <t>Cape Town Zoarvlei</t>
  </si>
  <si>
    <t>Zoarvlei</t>
  </si>
  <si>
    <t>ZOAR</t>
  </si>
  <si>
    <t>Cape Town Zonnebloem</t>
  </si>
  <si>
    <t>Zonnebloem</t>
  </si>
  <si>
    <t>ZONNE</t>
  </si>
  <si>
    <t>John Van Niekerk</t>
  </si>
  <si>
    <t>TBRT</t>
  </si>
  <si>
    <t>Route</t>
  </si>
  <si>
    <t>9m</t>
  </si>
  <si>
    <t>Bus Type</t>
  </si>
  <si>
    <t>Route Name</t>
  </si>
  <si>
    <t>Malgas</t>
  </si>
  <si>
    <t>Patrys</t>
  </si>
  <si>
    <t>Swift</t>
  </si>
  <si>
    <t>Tortelduif</t>
  </si>
  <si>
    <t>Robinvale - Atlantis</t>
  </si>
  <si>
    <t>Meermin</t>
  </si>
  <si>
    <t xml:space="preserve">Route </t>
  </si>
  <si>
    <t>Timetable effective</t>
  </si>
  <si>
    <t>DAILY LIVE KMS</t>
  </si>
  <si>
    <t>DAILY POS KMS</t>
  </si>
  <si>
    <t>DAILY TOTAL</t>
  </si>
  <si>
    <t>Mon</t>
  </si>
  <si>
    <t>Tue</t>
  </si>
  <si>
    <t>Wed</t>
  </si>
  <si>
    <t>Thu</t>
  </si>
  <si>
    <t>PEAK BUS</t>
  </si>
  <si>
    <t>Fri</t>
  </si>
  <si>
    <t>WKDAY</t>
  </si>
  <si>
    <t>Sat</t>
  </si>
  <si>
    <t>SAT</t>
  </si>
  <si>
    <t>Sun</t>
  </si>
  <si>
    <t>SUN &amp; P/H</t>
  </si>
  <si>
    <t>P/H</t>
  </si>
  <si>
    <t>KILOMETERS</t>
  </si>
  <si>
    <t>LIVE</t>
  </si>
  <si>
    <t>DEPOT</t>
  </si>
  <si>
    <t>TOTAL</t>
  </si>
  <si>
    <t>Direction</t>
  </si>
  <si>
    <t>Peak</t>
  </si>
  <si>
    <t>BLOCK</t>
  </si>
  <si>
    <t>Depart</t>
  </si>
  <si>
    <t>F</t>
  </si>
  <si>
    <t>am</t>
  </si>
  <si>
    <t>Count of BLOCK</t>
  </si>
  <si>
    <t>pm</t>
  </si>
  <si>
    <t>R</t>
  </si>
  <si>
    <t>Monday to Friday</t>
  </si>
  <si>
    <t>Atlantis Depot to Atlantis (Pos)</t>
  </si>
  <si>
    <t>Atlantis - Reygersdal - Wesfleur</t>
  </si>
  <si>
    <t>Atlantis - Wesfleur - Reygersdal</t>
  </si>
  <si>
    <t>Atlantis to Atlantis Depot (Pos)</t>
  </si>
  <si>
    <t>TT DATE</t>
  </si>
  <si>
    <t>DAILY LIVE TRIPS</t>
  </si>
  <si>
    <t>Saturday, Sunday &amp;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</si>
</sst>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&quot;R&quot;\ #,##0;[Red]&quot;R&quot;\ \-#,##0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 * #,##0_ ;_ * \-#,##0_ ;_ * &quot;-&quot;??_ ;_ @_ "/>
    <numFmt numFmtId="168" formatCode="_ * #,##0_ ;_ * \-#,##0_ ;_ * &quot;-&quot;_ ;_ @_ "/>
    <numFmt numFmtId="169" formatCode="_ * #,##0.00_ ;_ * \-#,##0.00_ ;_ * &quot;-&quot;_ ;_ @_ "/>
    <numFmt numFmtId="170" formatCode="_(* #,##0.00_);_(* \(#,##0.00\);_(* &quot;-&quot;??_);_(@_)"/>
    <numFmt numFmtId="171" formatCode="_-* #,##0_-;\-* #,##0_-;_-* &quot;-&quot;??_-;_-@_-"/>
  </numFmts>
  <fonts count="3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Gill Sans MT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ptos"/>
      <family val="2"/>
    </font>
    <font>
      <sz val="12"/>
      <name val="Aptos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4"/>
      <name val="Century Gothic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2896"/>
        <bgColor indexed="64"/>
      </patternFill>
    </fill>
    <fill>
      <patternFill patternType="solid">
        <fgColor rgb="FF702896"/>
        <bgColor rgb="FF92CDDC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11" fillId="6" borderId="5" applyNumberFormat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19" fillId="0" borderId="0"/>
    <xf numFmtId="0" fontId="20" fillId="0" borderId="0"/>
    <xf numFmtId="0" fontId="21" fillId="0" borderId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0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4" fillId="0" borderId="0"/>
    <xf numFmtId="0" fontId="2" fillId="0" borderId="0"/>
  </cellStyleXfs>
  <cellXfs count="160">
    <xf numFmtId="0" fontId="0" fillId="0" borderId="0" xfId="0"/>
    <xf numFmtId="0" fontId="17" fillId="0" borderId="0" xfId="0" applyFont="1"/>
    <xf numFmtId="0" fontId="17" fillId="0" borderId="11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25" fillId="0" borderId="0" xfId="125" applyFont="1" applyAlignment="1">
      <alignment horizontal="left" vertical="center"/>
    </xf>
    <xf numFmtId="0" fontId="25" fillId="0" borderId="0" xfId="125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left"/>
    </xf>
    <xf numFmtId="164" fontId="2" fillId="0" borderId="10" xfId="0" applyNumberFormat="1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/>
    </xf>
    <xf numFmtId="15" fontId="25" fillId="0" borderId="10" xfId="100" applyNumberFormat="1" applyFont="1" applyBorder="1" applyAlignment="1">
      <alignment horizontal="center" vertical="center"/>
    </xf>
    <xf numFmtId="0" fontId="25" fillId="0" borderId="0" xfId="100" applyFont="1" applyAlignment="1">
      <alignment vertical="center"/>
    </xf>
    <xf numFmtId="0" fontId="25" fillId="0" borderId="0" xfId="127" applyFont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0" fontId="25" fillId="33" borderId="10" xfId="100" applyFont="1" applyFill="1" applyBorder="1" applyAlignment="1">
      <alignment horizontal="center" vertical="center"/>
    </xf>
    <xf numFmtId="0" fontId="26" fillId="0" borderId="0" xfId="100" applyFont="1" applyAlignment="1">
      <alignment vertical="center"/>
    </xf>
    <xf numFmtId="0" fontId="26" fillId="33" borderId="0" xfId="100" applyFont="1" applyFill="1" applyAlignment="1">
      <alignment horizontal="left" vertical="center"/>
    </xf>
    <xf numFmtId="0" fontId="26" fillId="33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15" fontId="26" fillId="33" borderId="0" xfId="100" applyNumberFormat="1" applyFont="1" applyFill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6" fillId="0" borderId="0" xfId="100" applyFont="1" applyAlignment="1">
      <alignment horizontal="left" vertical="center"/>
    </xf>
    <xf numFmtId="0" fontId="26" fillId="0" borderId="0" xfId="127" applyFont="1" applyAlignment="1">
      <alignment horizontal="left" vertical="center"/>
    </xf>
    <xf numFmtId="0" fontId="26" fillId="0" borderId="0" xfId="127" applyFont="1" applyAlignment="1">
      <alignment vertical="center"/>
    </xf>
    <xf numFmtId="0" fontId="26" fillId="33" borderId="0" xfId="100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6" fillId="0" borderId="10" xfId="127" applyFont="1" applyBorder="1" applyAlignment="1">
      <alignment horizontal="left" vertical="center"/>
    </xf>
    <xf numFmtId="0" fontId="26" fillId="33" borderId="30" xfId="127" applyFont="1" applyFill="1" applyBorder="1" applyAlignment="1">
      <alignment horizontal="right" vertical="center" wrapText="1"/>
    </xf>
    <xf numFmtId="0" fontId="26" fillId="33" borderId="26" xfId="127" applyFont="1" applyFill="1" applyBorder="1" applyAlignment="1">
      <alignment horizontal="right" vertical="center" wrapText="1"/>
    </xf>
    <xf numFmtId="0" fontId="26" fillId="33" borderId="26" xfId="127" applyFont="1" applyFill="1" applyBorder="1" applyAlignment="1">
      <alignment horizontal="left" vertical="center" wrapText="1"/>
    </xf>
    <xf numFmtId="0" fontId="26" fillId="0" borderId="30" xfId="127" applyFont="1" applyBorder="1" applyAlignment="1">
      <alignment horizontal="left" vertical="center" wrapText="1"/>
    </xf>
    <xf numFmtId="0" fontId="26" fillId="0" borderId="26" xfId="127" applyFont="1" applyBorder="1" applyAlignment="1">
      <alignment horizontal="center" vertical="center" wrapText="1"/>
    </xf>
    <xf numFmtId="0" fontId="26" fillId="0" borderId="29" xfId="127" applyFont="1" applyBorder="1" applyAlignment="1">
      <alignment horizontal="center" vertical="center" wrapText="1"/>
    </xf>
    <xf numFmtId="168" fontId="26" fillId="0" borderId="10" xfId="30" applyNumberFormat="1" applyFont="1" applyFill="1" applyBorder="1" applyAlignment="1">
      <alignment horizontal="center" vertical="center" wrapText="1"/>
    </xf>
    <xf numFmtId="169" fontId="26" fillId="0" borderId="10" xfId="127" applyNumberFormat="1" applyFont="1" applyBorder="1" applyAlignment="1">
      <alignment horizontal="right" vertical="center"/>
    </xf>
    <xf numFmtId="15" fontId="26" fillId="0" borderId="24" xfId="127" applyNumberFormat="1" applyFont="1" applyBorder="1" applyAlignment="1">
      <alignment horizontal="left" vertical="center"/>
    </xf>
    <xf numFmtId="15" fontId="26" fillId="0" borderId="26" xfId="127" applyNumberFormat="1" applyFont="1" applyBorder="1" applyAlignment="1">
      <alignment horizontal="left" vertical="center"/>
    </xf>
    <xf numFmtId="41" fontId="26" fillId="0" borderId="10" xfId="127" applyNumberFormat="1" applyFont="1" applyBorder="1" applyAlignment="1">
      <alignment horizontal="center" vertical="center"/>
    </xf>
    <xf numFmtId="0" fontId="26" fillId="0" borderId="38" xfId="82" applyFont="1" applyBorder="1" applyAlignment="1">
      <alignment horizontal="left" vertical="center"/>
    </xf>
    <xf numFmtId="0" fontId="26" fillId="0" borderId="39" xfId="82" applyFont="1" applyBorder="1" applyAlignment="1">
      <alignment horizontal="left" vertical="center"/>
    </xf>
    <xf numFmtId="0" fontId="30" fillId="0" borderId="27" xfId="127" applyFont="1" applyBorder="1" applyAlignment="1">
      <alignment vertical="center"/>
    </xf>
    <xf numFmtId="0" fontId="30" fillId="0" borderId="0" xfId="82" applyFont="1" applyAlignment="1">
      <alignment horizontal="center" vertical="center"/>
    </xf>
    <xf numFmtId="0" fontId="26" fillId="0" borderId="27" xfId="82" applyFont="1" applyBorder="1" applyAlignment="1">
      <alignment horizontal="left" vertical="center"/>
    </xf>
    <xf numFmtId="0" fontId="26" fillId="0" borderId="40" xfId="82" applyFont="1" applyBorder="1" applyAlignment="1">
      <alignment horizontal="left" vertical="center"/>
    </xf>
    <xf numFmtId="0" fontId="30" fillId="0" borderId="20" xfId="82" applyFont="1" applyBorder="1" applyAlignment="1">
      <alignment horizontal="left" vertical="center"/>
    </xf>
    <xf numFmtId="0" fontId="26" fillId="0" borderId="39" xfId="98" applyFont="1" applyBorder="1" applyAlignment="1">
      <alignment horizontal="left" vertical="center"/>
    </xf>
    <xf numFmtId="169" fontId="26" fillId="0" borderId="0" xfId="98" applyNumberFormat="1" applyFont="1" applyAlignment="1">
      <alignment horizontal="left" vertical="center"/>
    </xf>
    <xf numFmtId="169" fontId="26" fillId="0" borderId="27" xfId="98" applyNumberFormat="1" applyFont="1" applyBorder="1" applyAlignment="1">
      <alignment horizontal="left" vertical="center"/>
    </xf>
    <xf numFmtId="169" fontId="26" fillId="0" borderId="0" xfId="98" applyNumberFormat="1" applyFont="1" applyAlignment="1">
      <alignment horizontal="center" vertical="center"/>
    </xf>
    <xf numFmtId="169" fontId="26" fillId="0" borderId="28" xfId="98" applyNumberFormat="1" applyFont="1" applyBorder="1" applyAlignment="1">
      <alignment horizontal="center" vertical="center"/>
    </xf>
    <xf numFmtId="0" fontId="26" fillId="0" borderId="39" xfId="127" applyFont="1" applyBorder="1" applyAlignment="1">
      <alignment horizontal="left" vertical="center"/>
    </xf>
    <xf numFmtId="43" fontId="26" fillId="33" borderId="0" xfId="82" applyNumberFormat="1" applyFont="1" applyFill="1" applyAlignment="1">
      <alignment horizontal="left" vertical="center"/>
    </xf>
    <xf numFmtId="43" fontId="26" fillId="0" borderId="28" xfId="82" applyNumberFormat="1" applyFont="1" applyBorder="1" applyAlignment="1">
      <alignment horizontal="left" vertical="center"/>
    </xf>
    <xf numFmtId="43" fontId="26" fillId="0" borderId="28" xfId="127" applyNumberFormat="1" applyFont="1" applyBorder="1" applyAlignment="1">
      <alignment horizontal="center" vertical="center"/>
    </xf>
    <xf numFmtId="43" fontId="26" fillId="0" borderId="28" xfId="82" applyNumberFormat="1" applyFont="1" applyBorder="1" applyAlignment="1">
      <alignment horizontal="center" vertical="center"/>
    </xf>
    <xf numFmtId="169" fontId="26" fillId="0" borderId="25" xfId="82" applyNumberFormat="1" applyFont="1" applyBorder="1" applyAlignment="1">
      <alignment horizontal="left" vertical="center"/>
    </xf>
    <xf numFmtId="0" fontId="26" fillId="0" borderId="20" xfId="82" applyFont="1" applyBorder="1" applyAlignment="1">
      <alignment horizontal="left" vertical="center"/>
    </xf>
    <xf numFmtId="43" fontId="26" fillId="33" borderId="25" xfId="82" applyNumberFormat="1" applyFont="1" applyFill="1" applyBorder="1" applyAlignment="1">
      <alignment horizontal="left" vertical="center"/>
    </xf>
    <xf numFmtId="43" fontId="26" fillId="0" borderId="21" xfId="82" applyNumberFormat="1" applyFont="1" applyBorder="1" applyAlignment="1">
      <alignment horizontal="left" vertical="center"/>
    </xf>
    <xf numFmtId="43" fontId="26" fillId="0" borderId="21" xfId="82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6" fillId="0" borderId="0" xfId="127" applyFont="1" applyAlignment="1">
      <alignment horizontal="center" vertical="center"/>
    </xf>
    <xf numFmtId="170" fontId="26" fillId="33" borderId="30" xfId="127" applyNumberFormat="1" applyFont="1" applyFill="1" applyBorder="1" applyAlignment="1">
      <alignment horizontal="right" vertical="center"/>
    </xf>
    <xf numFmtId="170" fontId="26" fillId="33" borderId="26" xfId="127" applyNumberFormat="1" applyFont="1" applyFill="1" applyBorder="1" applyAlignment="1">
      <alignment horizontal="right" vertical="center"/>
    </xf>
    <xf numFmtId="170" fontId="26" fillId="33" borderId="26" xfId="127" applyNumberFormat="1" applyFont="1" applyFill="1" applyBorder="1" applyAlignment="1">
      <alignment horizontal="left" vertical="center"/>
    </xf>
    <xf numFmtId="170" fontId="26" fillId="0" borderId="30" xfId="127" applyNumberFormat="1" applyFont="1" applyBorder="1" applyAlignment="1">
      <alignment horizontal="left" vertical="center"/>
    </xf>
    <xf numFmtId="170" fontId="26" fillId="0" borderId="26" xfId="127" applyNumberFormat="1" applyFont="1" applyBorder="1" applyAlignment="1">
      <alignment horizontal="center" vertical="center"/>
    </xf>
    <xf numFmtId="170" fontId="26" fillId="0" borderId="29" xfId="127" applyNumberFormat="1" applyFont="1" applyBorder="1" applyAlignment="1">
      <alignment horizontal="center" vertical="center"/>
    </xf>
    <xf numFmtId="0" fontId="26" fillId="0" borderId="10" xfId="127" applyFont="1" applyBorder="1" applyAlignment="1">
      <alignment horizontal="right" vertical="center"/>
    </xf>
    <xf numFmtId="0" fontId="26" fillId="0" borderId="30" xfId="127" applyFont="1" applyBorder="1" applyAlignment="1">
      <alignment horizontal="right" vertical="center"/>
    </xf>
    <xf numFmtId="0" fontId="26" fillId="0" borderId="26" xfId="127" applyFont="1" applyBorder="1" applyAlignment="1">
      <alignment horizontal="left" vertical="center"/>
    </xf>
    <xf numFmtId="0" fontId="26" fillId="0" borderId="29" xfId="127" applyFont="1" applyBorder="1" applyAlignment="1">
      <alignment horizontal="left" vertical="center"/>
    </xf>
    <xf numFmtId="41" fontId="26" fillId="0" borderId="29" xfId="127" applyNumberFormat="1" applyFont="1" applyBorder="1" applyAlignment="1">
      <alignment horizontal="center" vertical="center"/>
    </xf>
    <xf numFmtId="168" fontId="26" fillId="33" borderId="24" xfId="127" applyNumberFormat="1" applyFont="1" applyFill="1" applyBorder="1" applyAlignment="1">
      <alignment horizontal="left" vertical="center"/>
    </xf>
    <xf numFmtId="168" fontId="26" fillId="33" borderId="23" xfId="127" applyNumberFormat="1" applyFont="1" applyFill="1" applyBorder="1" applyAlignment="1">
      <alignment horizontal="left" vertical="center"/>
    </xf>
    <xf numFmtId="168" fontId="26" fillId="0" borderId="24" xfId="127" applyNumberFormat="1" applyFont="1" applyBorder="1" applyAlignment="1">
      <alignment horizontal="left" vertical="center"/>
    </xf>
    <xf numFmtId="168" fontId="26" fillId="0" borderId="23" xfId="127" applyNumberFormat="1" applyFont="1" applyBorder="1" applyAlignment="1">
      <alignment horizontal="center" vertical="center"/>
    </xf>
    <xf numFmtId="168" fontId="26" fillId="0" borderId="22" xfId="127" applyNumberFormat="1" applyFont="1" applyBorder="1" applyAlignment="1">
      <alignment horizontal="center" vertical="center"/>
    </xf>
    <xf numFmtId="0" fontId="26" fillId="0" borderId="27" xfId="127" applyFont="1" applyBorder="1" applyAlignment="1">
      <alignment horizontal="left" vertical="center"/>
    </xf>
    <xf numFmtId="0" fontId="26" fillId="0" borderId="28" xfId="127" applyFont="1" applyBorder="1" applyAlignment="1">
      <alignment horizontal="left" vertical="center"/>
    </xf>
    <xf numFmtId="41" fontId="26" fillId="0" borderId="28" xfId="127" applyNumberFormat="1" applyFont="1" applyBorder="1" applyAlignment="1">
      <alignment horizontal="center" vertical="center"/>
    </xf>
    <xf numFmtId="168" fontId="26" fillId="0" borderId="27" xfId="127" applyNumberFormat="1" applyFont="1" applyBorder="1" applyAlignment="1">
      <alignment horizontal="left" vertical="center"/>
    </xf>
    <xf numFmtId="168" fontId="26" fillId="0" borderId="0" xfId="127" applyNumberFormat="1" applyFont="1" applyAlignment="1">
      <alignment horizontal="left" vertical="center"/>
    </xf>
    <xf numFmtId="168" fontId="26" fillId="0" borderId="0" xfId="127" applyNumberFormat="1" applyFont="1" applyAlignment="1">
      <alignment horizontal="center" vertical="center"/>
    </xf>
    <xf numFmtId="168" fontId="26" fillId="0" borderId="28" xfId="127" applyNumberFormat="1" applyFont="1" applyBorder="1" applyAlignment="1">
      <alignment horizontal="center" vertical="center"/>
    </xf>
    <xf numFmtId="0" fontId="30" fillId="0" borderId="0" xfId="127" applyFont="1" applyAlignment="1">
      <alignment horizontal="left" vertical="center"/>
    </xf>
    <xf numFmtId="41" fontId="30" fillId="0" borderId="39" xfId="127" applyNumberFormat="1" applyFont="1" applyBorder="1" applyAlignment="1">
      <alignment horizontal="center" vertical="center"/>
    </xf>
    <xf numFmtId="171" fontId="26" fillId="33" borderId="0" xfId="127" applyNumberFormat="1" applyFont="1" applyFill="1" applyAlignment="1">
      <alignment horizontal="center" vertical="center"/>
    </xf>
    <xf numFmtId="171" fontId="26" fillId="0" borderId="0" xfId="127" applyNumberFormat="1" applyFont="1" applyAlignment="1">
      <alignment horizontal="left" vertical="center"/>
    </xf>
    <xf numFmtId="171" fontId="26" fillId="0" borderId="28" xfId="127" applyNumberFormat="1" applyFont="1" applyBorder="1" applyAlignment="1">
      <alignment horizontal="left" vertical="center"/>
    </xf>
    <xf numFmtId="171" fontId="26" fillId="33" borderId="28" xfId="127" applyNumberFormat="1" applyFont="1" applyFill="1" applyBorder="1" applyAlignment="1">
      <alignment horizontal="center" vertical="center"/>
    </xf>
    <xf numFmtId="168" fontId="26" fillId="33" borderId="27" xfId="127" applyNumberFormat="1" applyFont="1" applyFill="1" applyBorder="1" applyAlignment="1">
      <alignment horizontal="left" vertical="center"/>
    </xf>
    <xf numFmtId="168" fontId="26" fillId="33" borderId="0" xfId="127" applyNumberFormat="1" applyFont="1" applyFill="1" applyAlignment="1">
      <alignment horizontal="left" vertical="center"/>
    </xf>
    <xf numFmtId="168" fontId="26" fillId="0" borderId="20" xfId="127" applyNumberFormat="1" applyFont="1" applyBorder="1" applyAlignment="1">
      <alignment horizontal="left" vertical="center"/>
    </xf>
    <xf numFmtId="168" fontId="26" fillId="0" borderId="25" xfId="127" applyNumberFormat="1" applyFont="1" applyBorder="1" applyAlignment="1">
      <alignment horizontal="left" vertical="center"/>
    </xf>
    <xf numFmtId="168" fontId="26" fillId="0" borderId="25" xfId="127" applyNumberFormat="1" applyFont="1" applyBorder="1" applyAlignment="1">
      <alignment horizontal="center" vertical="center"/>
    </xf>
    <xf numFmtId="168" fontId="26" fillId="0" borderId="21" xfId="127" applyNumberFormat="1" applyFont="1" applyBorder="1" applyAlignment="1">
      <alignment horizontal="center" vertical="center"/>
    </xf>
    <xf numFmtId="171" fontId="30" fillId="0" borderId="25" xfId="127" applyNumberFormat="1" applyFont="1" applyBorder="1" applyAlignment="1">
      <alignment horizontal="center" vertical="center"/>
    </xf>
    <xf numFmtId="171" fontId="30" fillId="0" borderId="21" xfId="127" applyNumberFormat="1" applyFont="1" applyBorder="1" applyAlignment="1">
      <alignment horizontal="center" vertical="center"/>
    </xf>
    <xf numFmtId="171" fontId="26" fillId="0" borderId="28" xfId="127" applyNumberFormat="1" applyFont="1" applyBorder="1" applyAlignment="1">
      <alignment horizontal="center" vertical="center"/>
    </xf>
    <xf numFmtId="169" fontId="26" fillId="0" borderId="20" xfId="127" applyNumberFormat="1" applyFont="1" applyBorder="1" applyAlignment="1">
      <alignment horizontal="left" vertical="center"/>
    </xf>
    <xf numFmtId="169" fontId="26" fillId="0" borderId="25" xfId="127" applyNumberFormat="1" applyFont="1" applyBorder="1" applyAlignment="1">
      <alignment horizontal="center" vertical="center"/>
    </xf>
    <xf numFmtId="169" fontId="26" fillId="0" borderId="21" xfId="127" applyNumberFormat="1" applyFont="1" applyBorder="1" applyAlignment="1">
      <alignment horizontal="center" vertical="center"/>
    </xf>
    <xf numFmtId="0" fontId="26" fillId="0" borderId="40" xfId="127" applyFont="1" applyBorder="1" applyAlignment="1">
      <alignment horizontal="left" vertical="center"/>
    </xf>
    <xf numFmtId="0" fontId="26" fillId="0" borderId="20" xfId="127" applyFont="1" applyBorder="1" applyAlignment="1">
      <alignment horizontal="left" vertical="center"/>
    </xf>
    <xf numFmtId="0" fontId="25" fillId="0" borderId="0" xfId="0" pivotButton="1" applyFont="1" applyAlignment="1">
      <alignment horizontal="left"/>
    </xf>
    <xf numFmtId="0" fontId="25" fillId="0" borderId="0" xfId="0" applyFont="1" applyAlignment="1">
      <alignment horizontal="left"/>
    </xf>
    <xf numFmtId="15" fontId="25" fillId="0" borderId="0" xfId="0" applyNumberFormat="1" applyFont="1" applyAlignment="1">
      <alignment horizontal="left"/>
    </xf>
    <xf numFmtId="15" fontId="25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1" fontId="31" fillId="0" borderId="0" xfId="0" applyNumberFormat="1" applyFont="1" applyAlignment="1">
      <alignment horizontal="center" vertical="center"/>
    </xf>
    <xf numFmtId="20" fontId="31" fillId="0" borderId="0" xfId="0" applyNumberFormat="1" applyFont="1" applyAlignment="1">
      <alignment horizontal="center" vertical="center"/>
    </xf>
    <xf numFmtId="0" fontId="31" fillId="0" borderId="1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10" xfId="0" applyFont="1" applyBorder="1" applyAlignment="1">
      <alignment vertical="center"/>
    </xf>
    <xf numFmtId="20" fontId="34" fillId="0" borderId="10" xfId="0" applyNumberFormat="1" applyFont="1" applyBorder="1" applyAlignment="1">
      <alignment horizontal="center" vertical="center"/>
    </xf>
    <xf numFmtId="20" fontId="31" fillId="0" borderId="10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1" fillId="0" borderId="0" xfId="81" applyNumberFormat="1" applyFont="1" applyBorder="1" applyAlignment="1">
      <alignment horizontal="center" vertical="center"/>
    </xf>
    <xf numFmtId="9" fontId="31" fillId="0" borderId="0" xfId="0" applyNumberFormat="1" applyFont="1" applyAlignment="1">
      <alignment horizontal="center" vertical="center"/>
    </xf>
    <xf numFmtId="1" fontId="31" fillId="0" borderId="0" xfId="81" applyNumberFormat="1" applyFont="1" applyBorder="1" applyAlignment="1">
      <alignment horizontal="center" vertical="center"/>
    </xf>
    <xf numFmtId="167" fontId="31" fillId="0" borderId="0" xfId="81" applyNumberFormat="1" applyFont="1" applyFill="1" applyBorder="1" applyAlignment="1">
      <alignment horizontal="center" vertical="center"/>
    </xf>
    <xf numFmtId="0" fontId="31" fillId="0" borderId="0" xfId="81" applyNumberFormat="1" applyFont="1" applyFill="1" applyBorder="1" applyAlignment="1">
      <alignment horizontal="center" vertical="center"/>
    </xf>
    <xf numFmtId="166" fontId="31" fillId="0" borderId="0" xfId="0" applyNumberFormat="1" applyFont="1" applyAlignment="1">
      <alignment vertical="center"/>
    </xf>
    <xf numFmtId="0" fontId="35" fillId="34" borderId="31" xfId="0" applyFont="1" applyFill="1" applyBorder="1" applyAlignment="1">
      <alignment vertical="center"/>
    </xf>
    <xf numFmtId="0" fontId="33" fillId="35" borderId="19" xfId="0" applyFont="1" applyFill="1" applyBorder="1" applyAlignment="1">
      <alignment horizontal="left" vertical="center"/>
    </xf>
    <xf numFmtId="0" fontId="33" fillId="34" borderId="19" xfId="0" applyFont="1" applyFill="1" applyBorder="1" applyAlignment="1">
      <alignment vertical="center"/>
    </xf>
    <xf numFmtId="0" fontId="33" fillId="34" borderId="32" xfId="0" applyFont="1" applyFill="1" applyBorder="1" applyAlignment="1">
      <alignment vertical="center"/>
    </xf>
    <xf numFmtId="0" fontId="35" fillId="35" borderId="33" xfId="125" applyFont="1" applyFill="1" applyBorder="1" applyAlignment="1">
      <alignment horizontal="left" vertical="center"/>
    </xf>
    <xf numFmtId="0" fontId="33" fillId="35" borderId="0" xfId="0" applyFont="1" applyFill="1" applyAlignment="1">
      <alignment horizontal="left" vertical="center"/>
    </xf>
    <xf numFmtId="0" fontId="33" fillId="35" borderId="0" xfId="125" applyFont="1" applyFill="1" applyAlignment="1">
      <alignment horizontal="left" vertical="center"/>
    </xf>
    <xf numFmtId="0" fontId="33" fillId="35" borderId="34" xfId="125" applyFont="1" applyFill="1" applyBorder="1" applyAlignment="1">
      <alignment horizontal="left" vertical="center"/>
    </xf>
    <xf numFmtId="0" fontId="35" fillId="35" borderId="35" xfId="0" applyFont="1" applyFill="1" applyBorder="1" applyAlignment="1">
      <alignment vertical="center"/>
    </xf>
    <xf numFmtId="0" fontId="33" fillId="35" borderId="36" xfId="0" applyFont="1" applyFill="1" applyBorder="1" applyAlignment="1">
      <alignment horizontal="left" vertical="center"/>
    </xf>
    <xf numFmtId="0" fontId="33" fillId="35" borderId="36" xfId="0" applyFont="1" applyFill="1" applyBorder="1" applyAlignment="1">
      <alignment vertical="center"/>
    </xf>
    <xf numFmtId="0" fontId="33" fillId="35" borderId="37" xfId="0" applyFont="1" applyFill="1" applyBorder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3" fillId="34" borderId="31" xfId="0" applyFont="1" applyFill="1" applyBorder="1" applyAlignment="1">
      <alignment vertical="center"/>
    </xf>
    <xf numFmtId="0" fontId="33" fillId="35" borderId="33" xfId="125" applyFont="1" applyFill="1" applyBorder="1" applyAlignment="1">
      <alignment horizontal="left" vertical="center"/>
    </xf>
    <xf numFmtId="0" fontId="33" fillId="35" borderId="35" xfId="0" applyFont="1" applyFill="1" applyBorder="1" applyAlignment="1">
      <alignment vertical="center"/>
    </xf>
  </cellXfs>
  <cellStyles count="128">
    <cellStyle name="20% - Accent1" xfId="19" builtinId="30" customBuiltin="1"/>
    <cellStyle name="20% - Accent1 2" xfId="42"/>
    <cellStyle name="20% - Accent2" xfId="23" builtinId="34" customBuiltin="1"/>
    <cellStyle name="20% - Accent2 2" xfId="43"/>
    <cellStyle name="20% - Accent3" xfId="27" builtinId="38" customBuiltin="1"/>
    <cellStyle name="20% - Accent3 2" xfId="44"/>
    <cellStyle name="20% - Accent4" xfId="31" builtinId="42" customBuiltin="1"/>
    <cellStyle name="20% - Accent4 2" xfId="45"/>
    <cellStyle name="20% - Accent5" xfId="35" builtinId="46" customBuiltin="1"/>
    <cellStyle name="20% - Accent5 2" xfId="46"/>
    <cellStyle name="20% - Accent6" xfId="39" builtinId="50" customBuiltin="1"/>
    <cellStyle name="20% - Accent6 2" xfId="47"/>
    <cellStyle name="40% - Accent1" xfId="20" builtinId="31" customBuiltin="1"/>
    <cellStyle name="40% - Accent1 2" xfId="48"/>
    <cellStyle name="40% - Accent2" xfId="24" builtinId="35" customBuiltin="1"/>
    <cellStyle name="40% - Accent2 2" xfId="49"/>
    <cellStyle name="40% - Accent3" xfId="28" builtinId="39" customBuiltin="1"/>
    <cellStyle name="40% - Accent3 2" xfId="50"/>
    <cellStyle name="40% - Accent4" xfId="32" builtinId="43" customBuiltin="1"/>
    <cellStyle name="40% - Accent4 2" xfId="51"/>
    <cellStyle name="40% - Accent5" xfId="36" builtinId="47" customBuiltin="1"/>
    <cellStyle name="40% - Accent5 2" xfId="52"/>
    <cellStyle name="40% - Accent6" xfId="40" builtinId="51" customBuiltin="1"/>
    <cellStyle name="40% - Accent6 2" xfId="53"/>
    <cellStyle name="60% - Accent1" xfId="21" builtinId="32" customBuiltin="1"/>
    <cellStyle name="60% - Accent1 2" xfId="54"/>
    <cellStyle name="60% - Accent2" xfId="25" builtinId="36" customBuiltin="1"/>
    <cellStyle name="60% - Accent2 2" xfId="55"/>
    <cellStyle name="60% - Accent3" xfId="29" builtinId="40" customBuiltin="1"/>
    <cellStyle name="60% - Accent3 2" xfId="56"/>
    <cellStyle name="60% - Accent4" xfId="33" builtinId="44" customBuiltin="1"/>
    <cellStyle name="60% - Accent4 2" xfId="57"/>
    <cellStyle name="60% - Accent5" xfId="37" builtinId="48" customBuiltin="1"/>
    <cellStyle name="60% - Accent5 2" xfId="58"/>
    <cellStyle name="60% - Accent6" xfId="41" builtinId="52" customBuiltin="1"/>
    <cellStyle name="60% - Accent6 2" xfId="59"/>
    <cellStyle name="Accent1" xfId="18" builtinId="29" customBuiltin="1"/>
    <cellStyle name="Accent1 2" xfId="60"/>
    <cellStyle name="Accent2" xfId="22" builtinId="33" customBuiltin="1"/>
    <cellStyle name="Accent2 2" xfId="61"/>
    <cellStyle name="Accent3" xfId="26" builtinId="37" customBuiltin="1"/>
    <cellStyle name="Accent3 2" xfId="62"/>
    <cellStyle name="Accent4" xfId="30" builtinId="41" customBuiltin="1"/>
    <cellStyle name="Accent4 2" xfId="63"/>
    <cellStyle name="Accent5" xfId="34" builtinId="45" customBuiltin="1"/>
    <cellStyle name="Accent5 2" xfId="64"/>
    <cellStyle name="Accent6" xfId="38" builtinId="49" customBuiltin="1"/>
    <cellStyle name="Accent6 2" xfId="65"/>
    <cellStyle name="Bad" xfId="7" builtinId="27" customBuiltin="1"/>
    <cellStyle name="Bad 2" xfId="66"/>
    <cellStyle name="Calculation" xfId="11" builtinId="22" customBuiltin="1"/>
    <cellStyle name="Calculation 2" xfId="67"/>
    <cellStyle name="Check Cell" xfId="13" builtinId="23" customBuiltin="1"/>
    <cellStyle name="Check Cell 2" xfId="68"/>
    <cellStyle name="Comma" xfId="81" builtinId="3"/>
    <cellStyle name="Comma 2" xfId="85"/>
    <cellStyle name="Comma 3" xfId="86"/>
    <cellStyle name="Comma 4" xfId="124"/>
    <cellStyle name="Comma 5" xfId="123"/>
    <cellStyle name="Currency 2" xfId="87"/>
    <cellStyle name="Currency 3" xfId="88"/>
    <cellStyle name="Currency 4" xfId="89"/>
    <cellStyle name="Explanatory Text" xfId="16" builtinId="53" customBuiltin="1"/>
    <cellStyle name="Explanatory Text 2" xfId="69"/>
    <cellStyle name="Good" xfId="6" builtinId="26" customBuiltin="1"/>
    <cellStyle name="Good 2" xfId="70"/>
    <cellStyle name="Heading 1" xfId="2" builtinId="16" customBuiltin="1"/>
    <cellStyle name="Heading 1 2" xfId="71"/>
    <cellStyle name="Heading 2" xfId="3" builtinId="17" customBuiltin="1"/>
    <cellStyle name="Heading 2 2" xfId="72"/>
    <cellStyle name="Heading 3" xfId="4" builtinId="18" customBuiltin="1"/>
    <cellStyle name="Heading 3 2" xfId="73"/>
    <cellStyle name="Heading 4" xfId="5" builtinId="19" customBuiltin="1"/>
    <cellStyle name="Heading 4 2" xfId="74"/>
    <cellStyle name="Input" xfId="9" builtinId="20" customBuiltin="1"/>
    <cellStyle name="Input 2" xfId="75"/>
    <cellStyle name="Linked Cell" xfId="12" builtinId="24" customBuiltin="1"/>
    <cellStyle name="Linked Cell 2" xfId="76"/>
    <cellStyle name="Neutral" xfId="8" builtinId="28" customBuiltin="1"/>
    <cellStyle name="Neutral 2" xfId="77"/>
    <cellStyle name="Normal" xfId="0" builtinId="0"/>
    <cellStyle name="Normal 10" xfId="90"/>
    <cellStyle name="Normal 10 2" xfId="91"/>
    <cellStyle name="Normal 11" xfId="92"/>
    <cellStyle name="Normal 12" xfId="93"/>
    <cellStyle name="Normal 12 2" xfId="119"/>
    <cellStyle name="Normal 13" xfId="94"/>
    <cellStyle name="Normal 13 2" xfId="120"/>
    <cellStyle name="Normal 14" xfId="84"/>
    <cellStyle name="Normal 14 2" xfId="118"/>
    <cellStyle name="Normal 15" xfId="126"/>
    <cellStyle name="Normal 2" xfId="82"/>
    <cellStyle name="Normal 2 2" xfId="95"/>
    <cellStyle name="Normal 2 2 2" xfId="96"/>
    <cellStyle name="Normal 2 2 3" xfId="97"/>
    <cellStyle name="Normal 2 3" xfId="98"/>
    <cellStyle name="Normal 2 4" xfId="99"/>
    <cellStyle name="Normal 3" xfId="100"/>
    <cellStyle name="Normal 3 2" xfId="125"/>
    <cellStyle name="Normal 3 3" xfId="127"/>
    <cellStyle name="Normal 4" xfId="83"/>
    <cellStyle name="Normal 4 2" xfId="101"/>
    <cellStyle name="Normal 4 3" xfId="102"/>
    <cellStyle name="Normal 5" xfId="103"/>
    <cellStyle name="Normal 6" xfId="104"/>
    <cellStyle name="Normal 6 2" xfId="105"/>
    <cellStyle name="Normal 7" xfId="106"/>
    <cellStyle name="Normal 8" xfId="107"/>
    <cellStyle name="Normal 9" xfId="108"/>
    <cellStyle name="Note" xfId="15" builtinId="10" customBuiltin="1"/>
    <cellStyle name="Output" xfId="10" builtinId="21" customBuiltin="1"/>
    <cellStyle name="Output 2" xfId="78"/>
    <cellStyle name="Percent 2" xfId="109"/>
    <cellStyle name="Percent 2 2" xfId="110"/>
    <cellStyle name="Percent 2 3" xfId="111"/>
    <cellStyle name="Percent 3" xfId="112"/>
    <cellStyle name="Percent 4" xfId="113"/>
    <cellStyle name="Percent 5" xfId="114"/>
    <cellStyle name="Percent 6" xfId="115"/>
    <cellStyle name="Percent 7" xfId="116"/>
    <cellStyle name="Percent 7 2" xfId="121"/>
    <cellStyle name="Percent 8" xfId="117"/>
    <cellStyle name="Percent 8 2" xfId="122"/>
    <cellStyle name="Title" xfId="1" builtinId="15" customBuiltin="1"/>
    <cellStyle name="Total" xfId="17" builtinId="25" customBuiltin="1"/>
    <cellStyle name="Total 2" xfId="79"/>
    <cellStyle name="Warning Text" xfId="14" builtinId="11" customBuiltin="1"/>
    <cellStyle name="Warning Text 2" xfId="80"/>
  </cellStyles>
  <dxfs count="86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center"/>
    </dxf>
    <dxf>
      <alignment vertical="center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</dxfs>
  <tableStyles count="1" defaultTableStyle="TableStyleMedium2" defaultPivotStyle="PivotStyleLight16">
    <tableStyle name="Invisible" pivot="0" table="0" count="0"/>
  </tableStyles>
  <colors>
    <mruColors>
      <color rgb="FF702896"/>
      <color rgb="FF703096"/>
      <color rgb="FFA0D2E0"/>
      <color rgb="FF006666"/>
      <color rgb="FF660066"/>
      <color rgb="FF666699"/>
      <color rgb="FF333399"/>
      <color rgb="FF3366CC"/>
      <color rgb="FF54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610.682041782406" createdVersion="8" refreshedVersion="8" minRefreshableVersion="3" recordCount="25">
  <cacheSource type="worksheet">
    <worksheetSource ref="B21:H46" sheet="Input"/>
  </cacheSource>
  <cacheFields count="7">
    <cacheField name="VOC" numFmtId="0">
      <sharedItems count="1">
        <s v="TBRT"/>
      </sharedItems>
    </cacheField>
    <cacheField name="Route" numFmtId="0">
      <sharedItems containsSemiMixedTypes="0" containsString="0" containsNumber="1" containsInteger="1" minValue="237" maxValue="237" count="1">
        <n v="237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571" maxValue="595" count="2">
        <n v="595"/>
        <n v="571"/>
      </sharedItems>
    </cacheField>
    <cacheField name="Depart" numFmtId="0">
      <sharedItems count="1">
        <s v="Atlantis Station"/>
      </sharedItems>
    </cacheField>
    <cacheField name="TT DATE" numFmtId="15">
      <sharedItems containsSemiMixedTypes="0" containsNonDate="0" containsDate="1" containsString="0" minDate="2022-05-28T00:00:00" maxDate="2022-05-29T00:00:00" count="1">
        <d v="2022-05-28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x v="0"/>
    <s v="F"/>
    <x v="0"/>
    <x v="0"/>
    <x v="0"/>
    <x v="0"/>
  </r>
  <r>
    <x v="0"/>
    <x v="0"/>
    <s v="F"/>
    <x v="0"/>
    <x v="0"/>
    <x v="0"/>
    <x v="0"/>
  </r>
  <r>
    <x v="0"/>
    <x v="0"/>
    <s v="F"/>
    <x v="0"/>
    <x v="0"/>
    <x v="0"/>
    <x v="0"/>
  </r>
  <r>
    <x v="0"/>
    <x v="0"/>
    <s v="F"/>
    <x v="0"/>
    <x v="0"/>
    <x v="0"/>
    <x v="0"/>
  </r>
  <r>
    <x v="0"/>
    <x v="0"/>
    <s v="F"/>
    <x v="0"/>
    <x v="0"/>
    <x v="0"/>
    <x v="0"/>
  </r>
  <r>
    <x v="0"/>
    <x v="0"/>
    <s v="F"/>
    <x v="0"/>
    <x v="0"/>
    <x v="0"/>
    <x v="0"/>
  </r>
  <r>
    <x v="0"/>
    <x v="0"/>
    <s v="F"/>
    <x v="0"/>
    <x v="0"/>
    <x v="0"/>
    <x v="0"/>
  </r>
  <r>
    <x v="0"/>
    <x v="0"/>
    <s v="F"/>
    <x v="0"/>
    <x v="0"/>
    <x v="0"/>
    <x v="0"/>
  </r>
  <r>
    <x v="0"/>
    <x v="0"/>
    <s v="F"/>
    <x v="1"/>
    <x v="0"/>
    <x v="0"/>
    <x v="0"/>
  </r>
  <r>
    <x v="0"/>
    <x v="0"/>
    <s v="F"/>
    <x v="1"/>
    <x v="0"/>
    <x v="0"/>
    <x v="0"/>
  </r>
  <r>
    <x v="0"/>
    <x v="0"/>
    <s v="F"/>
    <x v="1"/>
    <x v="0"/>
    <x v="0"/>
    <x v="0"/>
  </r>
  <r>
    <x v="0"/>
    <x v="0"/>
    <s v="F"/>
    <x v="1"/>
    <x v="0"/>
    <x v="0"/>
    <x v="0"/>
  </r>
  <r>
    <x v="0"/>
    <x v="0"/>
    <s v="F"/>
    <x v="1"/>
    <x v="0"/>
    <x v="0"/>
    <x v="0"/>
  </r>
  <r>
    <x v="0"/>
    <x v="0"/>
    <s v="R"/>
    <x v="0"/>
    <x v="0"/>
    <x v="0"/>
    <x v="0"/>
  </r>
  <r>
    <x v="0"/>
    <x v="0"/>
    <s v="R"/>
    <x v="0"/>
    <x v="0"/>
    <x v="0"/>
    <x v="0"/>
  </r>
  <r>
    <x v="0"/>
    <x v="0"/>
    <s v="R"/>
    <x v="0"/>
    <x v="0"/>
    <x v="0"/>
    <x v="0"/>
  </r>
  <r>
    <x v="0"/>
    <x v="0"/>
    <s v="R"/>
    <x v="0"/>
    <x v="0"/>
    <x v="0"/>
    <x v="0"/>
  </r>
  <r>
    <x v="0"/>
    <x v="0"/>
    <s v="R"/>
    <x v="0"/>
    <x v="0"/>
    <x v="0"/>
    <x v="0"/>
  </r>
  <r>
    <x v="0"/>
    <x v="0"/>
    <s v="R"/>
    <x v="0"/>
    <x v="1"/>
    <x v="0"/>
    <x v="0"/>
  </r>
  <r>
    <x v="0"/>
    <x v="0"/>
    <s v="R"/>
    <x v="0"/>
    <x v="0"/>
    <x v="0"/>
    <x v="0"/>
  </r>
  <r>
    <x v="0"/>
    <x v="0"/>
    <s v="R"/>
    <x v="0"/>
    <x v="0"/>
    <x v="0"/>
    <x v="0"/>
  </r>
  <r>
    <x v="0"/>
    <x v="0"/>
    <s v="R"/>
    <x v="1"/>
    <x v="0"/>
    <x v="0"/>
    <x v="0"/>
  </r>
  <r>
    <x v="0"/>
    <x v="0"/>
    <s v="R"/>
    <x v="1"/>
    <x v="0"/>
    <x v="0"/>
    <x v="0"/>
  </r>
  <r>
    <x v="0"/>
    <x v="0"/>
    <s v="R"/>
    <x v="1"/>
    <x v="0"/>
    <x v="0"/>
    <x v="0"/>
  </r>
  <r>
    <x v="0"/>
    <x v="0"/>
    <s v="R"/>
    <x v="1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8" indent="0" compact="0" compactData="0" multipleFieldFilters="0">
  <location ref="J22:P25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3">
    <i>
      <x/>
      <x/>
      <x/>
      <x/>
      <x/>
      <x/>
    </i>
    <i r="5">
      <x v="1"/>
    </i>
    <i r="3">
      <x v="1"/>
      <x/>
      <x/>
    </i>
  </rowItems>
  <colItems count="1">
    <i/>
  </colItems>
  <dataFields count="1">
    <dataField name="Count of BLOCK" fld="4" subtotal="count" baseField="2" baseItem="0"/>
  </dataFields>
  <formats count="86">
    <format dxfId="85">
      <pivotArea outline="0" fieldPosition="0">
        <references count="1">
          <reference field="4" count="0" selected="0"/>
        </references>
      </pivotArea>
    </format>
    <format dxfId="84">
      <pivotArea dataOnly="0" labelOnly="1" outline="0" fieldPosition="0">
        <references count="1">
          <reference field="3" count="0"/>
        </references>
      </pivotArea>
    </format>
    <format dxfId="83">
      <pivotArea dataOnly="0" labelOnly="1" grandCol="1" outline="0" fieldPosition="0"/>
    </format>
    <format dxfId="82">
      <pivotArea outline="0" fieldPosition="0">
        <references count="1">
          <reference field="4" count="0" selected="0"/>
        </references>
      </pivotArea>
    </format>
    <format dxfId="81">
      <pivotArea dataOnly="0" labelOnly="1" outline="0" fieldPosition="0">
        <references count="1">
          <reference field="3" count="0"/>
        </references>
      </pivotArea>
    </format>
    <format dxfId="80">
      <pivotArea dataOnly="0" labelOnly="1" grandCol="1" outline="0" fieldPosition="0"/>
    </format>
    <format dxfId="79">
      <pivotArea dataOnly="0" labelOnly="1" outline="0" fieldPosition="0">
        <references count="1">
          <reference field="4" count="0"/>
        </references>
      </pivotArea>
    </format>
    <format dxfId="78">
      <pivotArea dataOnly="0" labelOnly="1" outline="0" fieldPosition="0">
        <references count="1">
          <reference field="4" count="0"/>
        </references>
      </pivotArea>
    </format>
    <format dxfId="77">
      <pivotArea dataOnly="0" labelOnly="1" outline="0" fieldPosition="0">
        <references count="1">
          <reference field="1" count="0"/>
        </references>
      </pivotArea>
    </format>
    <format dxfId="76">
      <pivotArea dataOnly="0" labelOnly="1" outline="0" fieldPosition="0">
        <references count="1">
          <reference field="1" count="0"/>
        </references>
      </pivotArea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0" type="button" dataOnly="0" labelOnly="1" outline="0" axis="axisRow" fieldPosition="0"/>
    </format>
    <format dxfId="72">
      <pivotArea field="1" type="button" dataOnly="0" labelOnly="1" outline="0" axis="axisRow" fieldPosition="1"/>
    </format>
    <format dxfId="71">
      <pivotArea field="3" type="button" dataOnly="0" labelOnly="1" outline="0" axis="axisRow" fieldPosition="3"/>
    </format>
    <format dxfId="70">
      <pivotArea field="5" type="button" dataOnly="0" labelOnly="1" outline="0" axis="axisRow" fieldPosition="4"/>
    </format>
    <format dxfId="69">
      <pivotArea field="4" type="button" dataOnly="0" labelOnly="1" outline="0" axis="axisRow" fieldPosition="5"/>
    </format>
    <format dxfId="68">
      <pivotArea dataOnly="0" labelOnly="1" outline="0" fieldPosition="0">
        <references count="1">
          <reference field="0" count="0"/>
        </references>
      </pivotArea>
    </format>
    <format dxfId="67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66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65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6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0" selected="0"/>
        </references>
      </pivotArea>
    </format>
    <format dxfId="6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1">
            <x v="0"/>
          </reference>
          <reference field="5" count="0" selected="0"/>
        </references>
      </pivotArea>
    </format>
    <format dxfId="62">
      <pivotArea dataOnly="0" labelOnly="1" outline="0" axis="axisValues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field="1" type="button" dataOnly="0" labelOnly="1" outline="0" axis="axisRow" fieldPosition="1"/>
    </format>
    <format dxfId="57">
      <pivotArea field="3" type="button" dataOnly="0" labelOnly="1" outline="0" axis="axisRow" fieldPosition="3"/>
    </format>
    <format dxfId="56">
      <pivotArea field="5" type="button" dataOnly="0" labelOnly="1" outline="0" axis="axisRow" fieldPosition="4"/>
    </format>
    <format dxfId="55">
      <pivotArea field="4" type="button" dataOnly="0" labelOnly="1" outline="0" axis="axisRow" fieldPosition="5"/>
    </format>
    <format dxfId="54">
      <pivotArea dataOnly="0" labelOnly="1" outline="0" fieldPosition="0">
        <references count="1">
          <reference field="0" count="0"/>
        </references>
      </pivotArea>
    </format>
    <format dxfId="53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52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51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5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0" selected="0"/>
        </references>
      </pivotArea>
    </format>
    <format dxfId="49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1">
            <x v="0"/>
          </reference>
          <reference field="5" count="0" selected="0"/>
        </references>
      </pivotArea>
    </format>
    <format dxfId="48">
      <pivotArea dataOnly="0" labelOnly="1" outline="0" axis="axisValues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field="0" type="button" dataOnly="0" labelOnly="1" outline="0" axis="axisRow" fieldPosition="0"/>
    </format>
    <format dxfId="44">
      <pivotArea field="1" type="button" dataOnly="0" labelOnly="1" outline="0" axis="axisRow" fieldPosition="1"/>
    </format>
    <format dxfId="43">
      <pivotArea field="6" type="button" dataOnly="0" labelOnly="1" outline="0" axis="axisRow" fieldPosition="2"/>
    </format>
    <format dxfId="42">
      <pivotArea field="3" type="button" dataOnly="0" labelOnly="1" outline="0" axis="axisRow" fieldPosition="3"/>
    </format>
    <format dxfId="41">
      <pivotArea field="5" type="button" dataOnly="0" labelOnly="1" outline="0" axis="axisRow" fieldPosition="4"/>
    </format>
    <format dxfId="40">
      <pivotArea field="4" type="button" dataOnly="0" labelOnly="1" outline="0" axis="axisRow" fieldPosition="5"/>
    </format>
    <format dxfId="39">
      <pivotArea dataOnly="0" labelOnly="1" outline="0" fieldPosition="0">
        <references count="1">
          <reference field="0" count="0"/>
        </references>
      </pivotArea>
    </format>
    <format dxfId="38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37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36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3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3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0" selected="0"/>
          <reference field="6" count="0" selected="0"/>
        </references>
      </pivotArea>
    </format>
    <format dxfId="3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1">
            <x v="0"/>
          </reference>
          <reference field="5" count="0" selected="0"/>
          <reference field="6" count="0" selected="0"/>
        </references>
      </pivotArea>
    </format>
    <format dxfId="32">
      <pivotArea dataOnly="0" labelOnly="1" outline="0" axis="axisValues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field="1" type="button" dataOnly="0" labelOnly="1" outline="0" axis="axisRow" fieldPosition="1"/>
    </format>
    <format dxfId="27">
      <pivotArea field="6" type="button" dataOnly="0" labelOnly="1" outline="0" axis="axisRow" fieldPosition="2"/>
    </format>
    <format dxfId="26">
      <pivotArea field="3" type="button" dataOnly="0" labelOnly="1" outline="0" axis="axisRow" fieldPosition="3"/>
    </format>
    <format dxfId="25">
      <pivotArea field="5" type="button" dataOnly="0" labelOnly="1" outline="0" axis="axisRow" fieldPosition="4"/>
    </format>
    <format dxfId="24">
      <pivotArea field="4" type="button" dataOnly="0" labelOnly="1" outline="0" axis="axisRow" fieldPosition="5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1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20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19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18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0" selected="0"/>
          <reference field="6" count="0" selected="0"/>
        </references>
      </pivotArea>
    </format>
    <format dxfId="17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1">
            <x v="0"/>
          </reference>
          <reference field="5" count="0" selected="0"/>
          <reference field="6" count="0" selected="0"/>
        </references>
      </pivotArea>
    </format>
    <format dxfId="16">
      <pivotArea dataOnly="0" labelOnly="1" outline="0" axis="axisValues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field="6" type="button" dataOnly="0" labelOnly="1" outline="0" axis="axisRow" fieldPosition="2"/>
    </format>
    <format dxfId="10">
      <pivotArea field="3" type="button" dataOnly="0" labelOnly="1" outline="0" axis="axisRow" fieldPosition="3"/>
    </format>
    <format dxfId="9">
      <pivotArea field="5" type="button" dataOnly="0" labelOnly="1" outline="0" axis="axisRow" fieldPosition="4"/>
    </format>
    <format dxfId="8">
      <pivotArea field="4" type="button" dataOnly="0" labelOnly="1" outline="0" axis="axisRow" fieldPosition="5"/>
    </format>
    <format dxfId="7">
      <pivotArea dataOnly="0" labelOnly="1" outline="0" fieldPosition="0">
        <references count="1">
          <reference field="0" count="0"/>
        </references>
      </pivotArea>
    </format>
    <format dxfId="6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5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4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0" selected="0"/>
          <reference field="6" count="0" selected="0"/>
        </references>
      </pivotArea>
    </format>
    <format dxfId="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1">
            <x v="0"/>
          </reference>
          <reference field="5" count="0" selected="0"/>
          <reference field="6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zoomScale="75" zoomScaleNormal="75" workbookViewId="0">
      <pane xSplit="2" ySplit="21" topLeftCell="C22" activePane="bottomRight" state="frozen"/>
      <selection pane="topRight" activeCell="C1" sqref="C1"/>
      <selection pane="bottomLeft" activeCell="A22" sqref="A22"/>
      <selection pane="bottomRight" sqref="A1:XFD1048576"/>
    </sheetView>
  </sheetViews>
  <sheetFormatPr defaultColWidth="9.109375" defaultRowHeight="14.4"/>
  <cols>
    <col min="1" max="1" width="4" style="5" customWidth="1"/>
    <col min="2" max="2" width="21.88671875" style="6" bestFit="1" customWidth="1"/>
    <col min="3" max="4" width="22.109375" style="6" bestFit="1" customWidth="1"/>
    <col min="5" max="9" width="17.109375" style="6" customWidth="1"/>
    <col min="10" max="13" width="17.109375" style="5" customWidth="1"/>
    <col min="14" max="14" width="18.33203125" style="5" bestFit="1" customWidth="1"/>
    <col min="15" max="15" width="13" style="5" customWidth="1"/>
    <col min="16" max="16" width="14.88671875" style="5" customWidth="1"/>
    <col min="17" max="18" width="14.88671875" style="6" customWidth="1"/>
    <col min="19" max="19" width="12.33203125" style="6" bestFit="1" customWidth="1"/>
    <col min="20" max="20" width="10.6640625" style="6" bestFit="1" customWidth="1"/>
    <col min="21" max="21" width="16.109375" style="6" bestFit="1" customWidth="1"/>
    <col min="22" max="24" width="13.109375" style="6" customWidth="1"/>
    <col min="25" max="25" width="12.6640625" style="6" bestFit="1" customWidth="1"/>
    <col min="26" max="26" width="13.5546875" style="6" bestFit="1" customWidth="1"/>
    <col min="27" max="16384" width="9.109375" style="6"/>
  </cols>
  <sheetData>
    <row r="1" spans="2:25" s="26" customFormat="1" ht="18" customHeight="1">
      <c r="B1" s="26" t="s">
        <v>1456</v>
      </c>
      <c r="C1" s="27">
        <v>237</v>
      </c>
      <c r="D1" s="28"/>
      <c r="E1" s="29"/>
      <c r="F1" s="29"/>
      <c r="G1" s="29"/>
      <c r="H1" s="29"/>
      <c r="I1" s="30"/>
      <c r="J1" s="30"/>
      <c r="K1" s="30"/>
      <c r="L1" s="30"/>
      <c r="M1" s="30"/>
      <c r="N1" s="30"/>
      <c r="O1" s="30"/>
      <c r="P1" s="30"/>
      <c r="Q1" s="29"/>
      <c r="R1" s="29"/>
      <c r="S1" s="29"/>
      <c r="T1" s="29"/>
      <c r="U1" s="29"/>
      <c r="V1" s="29"/>
      <c r="W1" s="29"/>
      <c r="X1" s="29"/>
      <c r="Y1" s="29"/>
    </row>
    <row r="2" spans="2:25" s="26" customFormat="1" ht="18" customHeight="1">
      <c r="B2" s="26" t="s">
        <v>1449</v>
      </c>
      <c r="C2" s="27" t="s">
        <v>1454</v>
      </c>
      <c r="D2" s="28"/>
      <c r="E2" s="29"/>
      <c r="F2" s="29"/>
      <c r="G2" s="29"/>
      <c r="H2" s="29"/>
      <c r="I2" s="30"/>
      <c r="J2" s="30"/>
      <c r="K2" s="30"/>
      <c r="L2" s="30"/>
      <c r="M2" s="30"/>
      <c r="N2" s="30"/>
      <c r="O2" s="30"/>
      <c r="P2" s="30"/>
      <c r="Q2" s="29"/>
      <c r="R2" s="29"/>
      <c r="S2" s="29"/>
      <c r="T2" s="29"/>
      <c r="U2" s="29"/>
      <c r="V2" s="29"/>
      <c r="W2" s="29"/>
      <c r="X2" s="29"/>
      <c r="Y2" s="29"/>
    </row>
    <row r="3" spans="2:25" s="26" customFormat="1" ht="18" customHeight="1">
      <c r="B3" s="26" t="s">
        <v>1457</v>
      </c>
      <c r="C3" s="31">
        <v>44709</v>
      </c>
      <c r="D3" s="28"/>
      <c r="E3" s="29"/>
      <c r="F3" s="32"/>
      <c r="I3" s="33"/>
      <c r="J3" s="33"/>
      <c r="K3" s="33"/>
      <c r="L3" s="33"/>
      <c r="M3" s="33"/>
      <c r="N3" s="33"/>
      <c r="O3" s="33"/>
      <c r="P3" s="34"/>
      <c r="Q3" s="35"/>
      <c r="R3" s="35"/>
    </row>
    <row r="4" spans="2:25" s="26" customFormat="1" ht="18" customHeight="1">
      <c r="B4" s="26" t="s">
        <v>0</v>
      </c>
      <c r="C4" s="27" t="s">
        <v>1445</v>
      </c>
      <c r="D4" s="36"/>
      <c r="F4" s="37"/>
      <c r="I4" s="33"/>
      <c r="J4" s="33"/>
      <c r="K4" s="33"/>
      <c r="L4" s="33"/>
      <c r="M4" s="33"/>
      <c r="N4" s="33"/>
      <c r="O4" s="33"/>
      <c r="P4" s="34"/>
      <c r="Q4" s="35"/>
      <c r="R4" s="35"/>
    </row>
    <row r="5" spans="2:25" s="26" customFormat="1" ht="18" customHeight="1">
      <c r="B5" s="26" t="s">
        <v>1448</v>
      </c>
      <c r="C5" s="27" t="s">
        <v>1447</v>
      </c>
      <c r="D5" s="36"/>
      <c r="F5" s="38"/>
      <c r="I5" s="33"/>
      <c r="J5" s="33"/>
      <c r="K5" s="33"/>
      <c r="L5" s="33"/>
      <c r="M5" s="33"/>
      <c r="N5" s="33"/>
      <c r="O5" s="33"/>
      <c r="P5" s="34"/>
      <c r="Q5" s="35"/>
      <c r="R5" s="35"/>
    </row>
    <row r="6" spans="2:25" s="26" customFormat="1" ht="18" customHeight="1">
      <c r="I6" s="33"/>
      <c r="J6" s="33"/>
      <c r="K6" s="33"/>
      <c r="L6" s="33"/>
      <c r="M6" s="33"/>
      <c r="N6" s="33"/>
      <c r="O6" s="33"/>
      <c r="P6" s="34"/>
      <c r="Q6" s="35"/>
      <c r="R6" s="35"/>
    </row>
    <row r="7" spans="2:25" s="35" customFormat="1" ht="51" customHeight="1">
      <c r="B7" s="39">
        <f>$C$1</f>
        <v>237</v>
      </c>
      <c r="C7" s="40" t="s">
        <v>1487</v>
      </c>
      <c r="D7" s="41" t="s">
        <v>1488</v>
      </c>
      <c r="E7" s="41" t="s">
        <v>1489</v>
      </c>
      <c r="F7" s="41" t="s">
        <v>1490</v>
      </c>
      <c r="G7" s="41"/>
      <c r="H7" s="41"/>
      <c r="I7" s="42"/>
      <c r="J7" s="42"/>
      <c r="K7" s="42"/>
      <c r="L7" s="42"/>
      <c r="M7" s="42"/>
      <c r="N7" s="42"/>
      <c r="O7" s="42"/>
      <c r="P7" s="43" t="s">
        <v>1458</v>
      </c>
      <c r="Q7" s="44" t="s">
        <v>1459</v>
      </c>
      <c r="R7" s="45" t="s">
        <v>1460</v>
      </c>
      <c r="S7" s="46" t="str">
        <f>$C$5</f>
        <v>9m</v>
      </c>
      <c r="T7" s="47" t="e">
        <f>SUM(R17:R19)-SUM(X17:X19)</f>
        <v>#REF!</v>
      </c>
      <c r="U7" s="48">
        <f>C3</f>
        <v>44709</v>
      </c>
      <c r="V7" s="49"/>
      <c r="W7" s="49"/>
      <c r="X7" s="49"/>
      <c r="Y7" s="50"/>
    </row>
    <row r="8" spans="2:25" s="35" customFormat="1" ht="18" customHeight="1">
      <c r="B8" s="39" t="str">
        <f>B7 &amp;" Kms"</f>
        <v>237 Kms</v>
      </c>
      <c r="C8" s="75">
        <v>2.6</v>
      </c>
      <c r="D8" s="76">
        <v>5.12</v>
      </c>
      <c r="E8" s="76">
        <v>5.14</v>
      </c>
      <c r="F8" s="76">
        <v>2.25</v>
      </c>
      <c r="G8" s="76"/>
      <c r="H8" s="76"/>
      <c r="I8" s="77"/>
      <c r="J8" s="77"/>
      <c r="K8" s="77"/>
      <c r="L8" s="77"/>
      <c r="M8" s="77"/>
      <c r="N8" s="77"/>
      <c r="O8" s="77"/>
      <c r="P8" s="78">
        <f ca="1">R8-Q8</f>
        <v>10.26</v>
      </c>
      <c r="Q8" s="79">
        <f t="shared" ref="Q8:Q19" ca="1" si="0">SUMIF($C$7:$O$19,"*Pos*",$C8:$O8)</f>
        <v>4.8499999999999996</v>
      </c>
      <c r="R8" s="80">
        <f t="shared" ref="R8:R19" si="1">SUM(C8:O8)</f>
        <v>15.11</v>
      </c>
      <c r="S8" s="81"/>
      <c r="T8" s="82"/>
      <c r="U8" s="82"/>
      <c r="V8" s="83"/>
      <c r="W8" s="83"/>
      <c r="X8" s="84"/>
      <c r="Y8" s="85"/>
    </row>
    <row r="9" spans="2:25" s="35" customFormat="1" ht="18" customHeight="1">
      <c r="B9" s="51" t="s">
        <v>1461</v>
      </c>
      <c r="C9" s="86">
        <v>2</v>
      </c>
      <c r="D9" s="87">
        <v>26</v>
      </c>
      <c r="E9" s="87">
        <v>28</v>
      </c>
      <c r="F9" s="87">
        <v>2</v>
      </c>
      <c r="G9" s="87"/>
      <c r="H9" s="87"/>
      <c r="I9" s="87"/>
      <c r="J9" s="87"/>
      <c r="K9" s="87"/>
      <c r="L9" s="87"/>
      <c r="M9" s="87"/>
      <c r="N9" s="87"/>
      <c r="O9" s="87"/>
      <c r="P9" s="88">
        <f t="shared" ref="P9:P19" ca="1" si="2">R9-Q9</f>
        <v>54</v>
      </c>
      <c r="Q9" s="89">
        <f t="shared" ca="1" si="0"/>
        <v>4</v>
      </c>
      <c r="R9" s="90">
        <f t="shared" si="1"/>
        <v>58</v>
      </c>
      <c r="S9" s="63"/>
      <c r="T9" s="91"/>
      <c r="U9" s="91"/>
      <c r="V9" s="34"/>
      <c r="W9" s="34"/>
      <c r="X9" s="92"/>
      <c r="Y9" s="93"/>
    </row>
    <row r="10" spans="2:25" s="35" customFormat="1" ht="18" customHeight="1">
      <c r="B10" s="52" t="s">
        <v>1462</v>
      </c>
      <c r="C10" s="94">
        <f>C9</f>
        <v>2</v>
      </c>
      <c r="D10" s="95">
        <f t="shared" ref="D10:O13" si="3">D9</f>
        <v>26</v>
      </c>
      <c r="E10" s="95">
        <f t="shared" si="3"/>
        <v>28</v>
      </c>
      <c r="F10" s="95">
        <f t="shared" si="3"/>
        <v>2</v>
      </c>
      <c r="G10" s="95">
        <f t="shared" si="3"/>
        <v>0</v>
      </c>
      <c r="H10" s="95">
        <f t="shared" si="3"/>
        <v>0</v>
      </c>
      <c r="I10" s="95">
        <f t="shared" si="3"/>
        <v>0</v>
      </c>
      <c r="J10" s="95">
        <f t="shared" si="3"/>
        <v>0</v>
      </c>
      <c r="K10" s="95">
        <f t="shared" si="3"/>
        <v>0</v>
      </c>
      <c r="L10" s="95"/>
      <c r="M10" s="95"/>
      <c r="N10" s="95">
        <f t="shared" si="3"/>
        <v>0</v>
      </c>
      <c r="O10" s="95">
        <f t="shared" si="3"/>
        <v>0</v>
      </c>
      <c r="P10" s="94">
        <f t="shared" ca="1" si="2"/>
        <v>54</v>
      </c>
      <c r="Q10" s="96">
        <f t="shared" ca="1" si="0"/>
        <v>4</v>
      </c>
      <c r="R10" s="97">
        <f t="shared" si="1"/>
        <v>58</v>
      </c>
      <c r="S10" s="63"/>
      <c r="T10" s="91"/>
      <c r="U10" s="91"/>
      <c r="V10" s="34"/>
      <c r="W10" s="34"/>
      <c r="X10" s="92"/>
      <c r="Y10" s="93"/>
    </row>
    <row r="11" spans="2:25" s="35" customFormat="1" ht="18" customHeight="1">
      <c r="B11" s="52" t="s">
        <v>1463</v>
      </c>
      <c r="C11" s="94">
        <f>C10</f>
        <v>2</v>
      </c>
      <c r="D11" s="95">
        <f t="shared" si="3"/>
        <v>26</v>
      </c>
      <c r="E11" s="95">
        <f t="shared" si="3"/>
        <v>28</v>
      </c>
      <c r="F11" s="95">
        <f t="shared" si="3"/>
        <v>2</v>
      </c>
      <c r="G11" s="95">
        <f t="shared" si="3"/>
        <v>0</v>
      </c>
      <c r="H11" s="95">
        <f t="shared" si="3"/>
        <v>0</v>
      </c>
      <c r="I11" s="95">
        <f t="shared" si="3"/>
        <v>0</v>
      </c>
      <c r="J11" s="95">
        <f t="shared" si="3"/>
        <v>0</v>
      </c>
      <c r="K11" s="95">
        <f t="shared" si="3"/>
        <v>0</v>
      </c>
      <c r="L11" s="95"/>
      <c r="M11" s="95"/>
      <c r="N11" s="95">
        <f t="shared" si="3"/>
        <v>0</v>
      </c>
      <c r="O11" s="95">
        <f t="shared" si="3"/>
        <v>0</v>
      </c>
      <c r="P11" s="94">
        <f t="shared" ca="1" si="2"/>
        <v>54</v>
      </c>
      <c r="Q11" s="96">
        <f t="shared" ca="1" si="0"/>
        <v>4</v>
      </c>
      <c r="R11" s="97">
        <f t="shared" si="1"/>
        <v>58</v>
      </c>
      <c r="S11" s="63"/>
      <c r="T11" s="91"/>
      <c r="U11" s="91"/>
      <c r="V11" s="34"/>
      <c r="W11" s="34"/>
      <c r="X11" s="92"/>
      <c r="Y11" s="93"/>
    </row>
    <row r="12" spans="2:25" s="35" customFormat="1" ht="18" customHeight="1">
      <c r="B12" s="52" t="s">
        <v>1464</v>
      </c>
      <c r="C12" s="94">
        <f>C11</f>
        <v>2</v>
      </c>
      <c r="D12" s="95">
        <f t="shared" si="3"/>
        <v>26</v>
      </c>
      <c r="E12" s="95">
        <f t="shared" si="3"/>
        <v>28</v>
      </c>
      <c r="F12" s="95">
        <f t="shared" si="3"/>
        <v>2</v>
      </c>
      <c r="G12" s="95">
        <f t="shared" si="3"/>
        <v>0</v>
      </c>
      <c r="H12" s="95">
        <f t="shared" si="3"/>
        <v>0</v>
      </c>
      <c r="I12" s="95">
        <f t="shared" si="3"/>
        <v>0</v>
      </c>
      <c r="J12" s="95">
        <f t="shared" si="3"/>
        <v>0</v>
      </c>
      <c r="K12" s="95">
        <f t="shared" si="3"/>
        <v>0</v>
      </c>
      <c r="L12" s="95"/>
      <c r="M12" s="95"/>
      <c r="N12" s="95">
        <f t="shared" si="3"/>
        <v>0</v>
      </c>
      <c r="O12" s="95">
        <f t="shared" si="3"/>
        <v>0</v>
      </c>
      <c r="P12" s="94">
        <f t="shared" ca="1" si="2"/>
        <v>54</v>
      </c>
      <c r="Q12" s="96">
        <f t="shared" ca="1" si="0"/>
        <v>4</v>
      </c>
      <c r="R12" s="97">
        <f t="shared" si="1"/>
        <v>58</v>
      </c>
      <c r="S12" s="63"/>
      <c r="T12" s="91"/>
      <c r="U12" s="53" t="s">
        <v>1492</v>
      </c>
      <c r="V12" s="54"/>
      <c r="W12" s="98"/>
      <c r="X12" s="92"/>
      <c r="Y12" s="99" t="s">
        <v>1465</v>
      </c>
    </row>
    <row r="13" spans="2:25" s="35" customFormat="1" ht="18" customHeight="1">
      <c r="B13" s="52" t="s">
        <v>1466</v>
      </c>
      <c r="C13" s="94">
        <f>C12</f>
        <v>2</v>
      </c>
      <c r="D13" s="95">
        <f t="shared" si="3"/>
        <v>26</v>
      </c>
      <c r="E13" s="95">
        <f t="shared" si="3"/>
        <v>28</v>
      </c>
      <c r="F13" s="95">
        <f t="shared" si="3"/>
        <v>2</v>
      </c>
      <c r="G13" s="95">
        <f t="shared" si="3"/>
        <v>0</v>
      </c>
      <c r="H13" s="95">
        <f t="shared" si="3"/>
        <v>0</v>
      </c>
      <c r="I13" s="95">
        <f t="shared" si="3"/>
        <v>0</v>
      </c>
      <c r="J13" s="95">
        <f t="shared" si="3"/>
        <v>0</v>
      </c>
      <c r="K13" s="95">
        <f t="shared" si="3"/>
        <v>0</v>
      </c>
      <c r="L13" s="95"/>
      <c r="M13" s="95"/>
      <c r="N13" s="95">
        <f t="shared" si="3"/>
        <v>0</v>
      </c>
      <c r="O13" s="95">
        <f t="shared" si="3"/>
        <v>0</v>
      </c>
      <c r="P13" s="94">
        <f t="shared" ca="1" si="2"/>
        <v>54</v>
      </c>
      <c r="Q13" s="96">
        <f t="shared" ca="1" si="0"/>
        <v>4</v>
      </c>
      <c r="R13" s="97">
        <f t="shared" si="1"/>
        <v>58</v>
      </c>
      <c r="S13" s="63"/>
      <c r="T13" s="91"/>
      <c r="U13" s="55" t="s">
        <v>1467</v>
      </c>
      <c r="V13" s="100" t="e">
        <f>'237 (Mo-Fri)'!#REF!</f>
        <v>#REF!</v>
      </c>
      <c r="W13" s="101"/>
      <c r="X13" s="102" t="e">
        <f ca="1">V13-P13</f>
        <v>#REF!</v>
      </c>
      <c r="Y13" s="103" t="e">
        <f>'237 (Mo-Fri)'!#REF!</f>
        <v>#REF!</v>
      </c>
    </row>
    <row r="14" spans="2:25" s="35" customFormat="1" ht="18" customHeight="1">
      <c r="B14" s="52" t="s">
        <v>1468</v>
      </c>
      <c r="C14" s="104">
        <v>1</v>
      </c>
      <c r="D14" s="105">
        <v>25</v>
      </c>
      <c r="E14" s="105">
        <v>25</v>
      </c>
      <c r="F14" s="105">
        <v>1</v>
      </c>
      <c r="G14" s="105"/>
      <c r="H14" s="105"/>
      <c r="I14" s="105"/>
      <c r="J14" s="105"/>
      <c r="K14" s="105"/>
      <c r="L14" s="105"/>
      <c r="M14" s="105"/>
      <c r="N14" s="105"/>
      <c r="O14" s="105"/>
      <c r="P14" s="94">
        <f t="shared" ca="1" si="2"/>
        <v>50</v>
      </c>
      <c r="Q14" s="96">
        <f t="shared" ca="1" si="0"/>
        <v>2</v>
      </c>
      <c r="R14" s="97">
        <f t="shared" si="1"/>
        <v>52</v>
      </c>
      <c r="S14" s="63"/>
      <c r="T14" s="91"/>
      <c r="U14" s="55" t="s">
        <v>1469</v>
      </c>
      <c r="V14" s="100" t="e">
        <f>'237 (Mo-Fri)'!#REF!</f>
        <v>#REF!</v>
      </c>
      <c r="W14" s="101"/>
      <c r="X14" s="102" t="e">
        <f ca="1">V14-P14</f>
        <v>#REF!</v>
      </c>
      <c r="Y14" s="103" t="e">
        <f>'237 (Mo-Fri)'!#REF!</f>
        <v>#REF!</v>
      </c>
    </row>
    <row r="15" spans="2:25" s="35" customFormat="1" ht="18" customHeight="1">
      <c r="B15" s="52" t="s">
        <v>1470</v>
      </c>
      <c r="C15" s="104">
        <f t="shared" ref="C15" si="4">C14</f>
        <v>1</v>
      </c>
      <c r="D15" s="105">
        <f>D14</f>
        <v>25</v>
      </c>
      <c r="E15" s="105">
        <f t="shared" ref="E15:O15" si="5">E14</f>
        <v>25</v>
      </c>
      <c r="F15" s="105">
        <f t="shared" si="5"/>
        <v>1</v>
      </c>
      <c r="G15" s="105">
        <f t="shared" si="5"/>
        <v>0</v>
      </c>
      <c r="H15" s="105">
        <f t="shared" si="5"/>
        <v>0</v>
      </c>
      <c r="I15" s="105">
        <f t="shared" si="5"/>
        <v>0</v>
      </c>
      <c r="J15" s="105">
        <f t="shared" si="5"/>
        <v>0</v>
      </c>
      <c r="K15" s="105">
        <f t="shared" si="5"/>
        <v>0</v>
      </c>
      <c r="L15" s="105"/>
      <c r="M15" s="105"/>
      <c r="N15" s="105">
        <f t="shared" si="5"/>
        <v>0</v>
      </c>
      <c r="O15" s="105">
        <f t="shared" si="5"/>
        <v>0</v>
      </c>
      <c r="P15" s="94">
        <f t="shared" ca="1" si="2"/>
        <v>50</v>
      </c>
      <c r="Q15" s="96">
        <f t="shared" ca="1" si="0"/>
        <v>2</v>
      </c>
      <c r="R15" s="97">
        <f t="shared" si="1"/>
        <v>52</v>
      </c>
      <c r="S15" s="63"/>
      <c r="T15" s="91"/>
      <c r="U15" s="55" t="s">
        <v>1471</v>
      </c>
      <c r="V15" s="100" t="e">
        <f>V14</f>
        <v>#REF!</v>
      </c>
      <c r="W15" s="101"/>
      <c r="X15" s="102" t="e">
        <f ca="1">V15-P15</f>
        <v>#REF!</v>
      </c>
      <c r="Y15" s="103" t="e">
        <f>Y14</f>
        <v>#REF!</v>
      </c>
    </row>
    <row r="16" spans="2:25" s="35" customFormat="1" ht="18" customHeight="1">
      <c r="B16" s="56" t="s">
        <v>1472</v>
      </c>
      <c r="C16" s="106">
        <f>C15</f>
        <v>1</v>
      </c>
      <c r="D16" s="107">
        <f t="shared" ref="D16:O16" si="6">D15</f>
        <v>25</v>
      </c>
      <c r="E16" s="107">
        <f t="shared" si="6"/>
        <v>25</v>
      </c>
      <c r="F16" s="107">
        <f t="shared" si="6"/>
        <v>1</v>
      </c>
      <c r="G16" s="107">
        <f t="shared" si="6"/>
        <v>0</v>
      </c>
      <c r="H16" s="107">
        <f t="shared" si="6"/>
        <v>0</v>
      </c>
      <c r="I16" s="107">
        <f t="shared" si="6"/>
        <v>0</v>
      </c>
      <c r="J16" s="107">
        <f t="shared" si="6"/>
        <v>0</v>
      </c>
      <c r="K16" s="107">
        <f t="shared" si="6"/>
        <v>0</v>
      </c>
      <c r="L16" s="107"/>
      <c r="M16" s="107"/>
      <c r="N16" s="107">
        <f t="shared" si="6"/>
        <v>0</v>
      </c>
      <c r="O16" s="107">
        <f t="shared" si="6"/>
        <v>0</v>
      </c>
      <c r="P16" s="106">
        <f t="shared" ca="1" si="2"/>
        <v>50</v>
      </c>
      <c r="Q16" s="108">
        <f t="shared" ca="1" si="0"/>
        <v>2</v>
      </c>
      <c r="R16" s="109">
        <f t="shared" si="1"/>
        <v>52</v>
      </c>
      <c r="S16" s="63"/>
      <c r="T16" s="91"/>
      <c r="U16" s="57" t="s">
        <v>1473</v>
      </c>
      <c r="V16" s="110" t="s">
        <v>1474</v>
      </c>
      <c r="W16" s="110" t="s">
        <v>1475</v>
      </c>
      <c r="X16" s="111" t="s">
        <v>1476</v>
      </c>
      <c r="Y16" s="112"/>
    </row>
    <row r="17" spans="2:25" s="35" customFormat="1" ht="18" customHeight="1">
      <c r="B17" s="58" t="str">
        <f>B7&amp;"KMS WKD"</f>
        <v>237KMS WKD</v>
      </c>
      <c r="C17" s="59">
        <f>C8*C12</f>
        <v>5.2</v>
      </c>
      <c r="D17" s="59">
        <f t="shared" ref="D17:O17" si="7">D8*D12</f>
        <v>133.12</v>
      </c>
      <c r="E17" s="59">
        <f t="shared" si="7"/>
        <v>143.91999999999999</v>
      </c>
      <c r="F17" s="59">
        <f t="shared" si="7"/>
        <v>4.5</v>
      </c>
      <c r="G17" s="59">
        <f t="shared" si="7"/>
        <v>0</v>
      </c>
      <c r="H17" s="59">
        <f t="shared" si="7"/>
        <v>0</v>
      </c>
      <c r="I17" s="59">
        <f t="shared" si="7"/>
        <v>0</v>
      </c>
      <c r="J17" s="59">
        <f t="shared" si="7"/>
        <v>0</v>
      </c>
      <c r="K17" s="59">
        <f t="shared" si="7"/>
        <v>0</v>
      </c>
      <c r="L17" s="59"/>
      <c r="M17" s="59"/>
      <c r="N17" s="59">
        <f t="shared" si="7"/>
        <v>0</v>
      </c>
      <c r="O17" s="59">
        <f t="shared" si="7"/>
        <v>0</v>
      </c>
      <c r="P17" s="60">
        <f t="shared" ca="1" si="2"/>
        <v>277.04000000000002</v>
      </c>
      <c r="Q17" s="61">
        <f t="shared" ca="1" si="0"/>
        <v>9.6999999999999993</v>
      </c>
      <c r="R17" s="62">
        <f t="shared" si="1"/>
        <v>286.74</v>
      </c>
      <c r="S17" s="63"/>
      <c r="T17" s="55"/>
      <c r="U17" s="55" t="s">
        <v>1467</v>
      </c>
      <c r="V17" s="64" t="e">
        <f>'237 (Mo-Fri)'!#REF!</f>
        <v>#REF!</v>
      </c>
      <c r="W17" s="64" t="e">
        <f>'237 (Mo-Fri)'!#REF!</f>
        <v>#REF!</v>
      </c>
      <c r="X17" s="65" t="e">
        <f>V17+W17</f>
        <v>#REF!</v>
      </c>
      <c r="Y17" s="66"/>
    </row>
    <row r="18" spans="2:25" s="35" customFormat="1" ht="18" customHeight="1">
      <c r="B18" s="58" t="str">
        <f>B7&amp;"KMS SAT"</f>
        <v>237KMS SAT</v>
      </c>
      <c r="C18" s="59">
        <f>C8*C14</f>
        <v>2.6</v>
      </c>
      <c r="D18" s="59">
        <f t="shared" ref="D18:O18" si="8">D8*D14</f>
        <v>128</v>
      </c>
      <c r="E18" s="59">
        <f t="shared" si="8"/>
        <v>128.5</v>
      </c>
      <c r="F18" s="59">
        <f t="shared" si="8"/>
        <v>2.25</v>
      </c>
      <c r="G18" s="59">
        <f t="shared" si="8"/>
        <v>0</v>
      </c>
      <c r="H18" s="59">
        <f t="shared" si="8"/>
        <v>0</v>
      </c>
      <c r="I18" s="59">
        <f t="shared" si="8"/>
        <v>0</v>
      </c>
      <c r="J18" s="59">
        <f t="shared" si="8"/>
        <v>0</v>
      </c>
      <c r="K18" s="59">
        <f t="shared" si="8"/>
        <v>0</v>
      </c>
      <c r="L18" s="59"/>
      <c r="M18" s="59"/>
      <c r="N18" s="59">
        <f t="shared" si="8"/>
        <v>0</v>
      </c>
      <c r="O18" s="59">
        <f t="shared" si="8"/>
        <v>0</v>
      </c>
      <c r="P18" s="60">
        <f t="shared" ca="1" si="2"/>
        <v>256.5</v>
      </c>
      <c r="Q18" s="61">
        <f t="shared" ca="1" si="0"/>
        <v>4.8499999999999996</v>
      </c>
      <c r="R18" s="62">
        <f t="shared" si="1"/>
        <v>261.35000000000002</v>
      </c>
      <c r="S18" s="63"/>
      <c r="T18" s="55"/>
      <c r="U18" s="55" t="s">
        <v>1469</v>
      </c>
      <c r="V18" s="64" t="e">
        <f>'237 (Mo-Fri)'!#REF!</f>
        <v>#REF!</v>
      </c>
      <c r="W18" s="64" t="e">
        <f>'237 (Mo-Fri)'!#REF!</f>
        <v>#REF!</v>
      </c>
      <c r="X18" s="65" t="e">
        <f>V18+W18</f>
        <v>#REF!</v>
      </c>
      <c r="Y18" s="67"/>
    </row>
    <row r="19" spans="2:25" s="35" customFormat="1" ht="18" customHeight="1">
      <c r="B19" s="56" t="str">
        <f>B7&amp;"KMS SUN/PH"</f>
        <v>237KMS SUN/PH</v>
      </c>
      <c r="C19" s="68">
        <f>C8*C15</f>
        <v>2.6</v>
      </c>
      <c r="D19" s="68">
        <f t="shared" ref="D19:O19" si="9">D8*D15</f>
        <v>128</v>
      </c>
      <c r="E19" s="68">
        <f t="shared" si="9"/>
        <v>128.5</v>
      </c>
      <c r="F19" s="68">
        <f t="shared" si="9"/>
        <v>2.25</v>
      </c>
      <c r="G19" s="68">
        <f t="shared" si="9"/>
        <v>0</v>
      </c>
      <c r="H19" s="68">
        <f t="shared" si="9"/>
        <v>0</v>
      </c>
      <c r="I19" s="68">
        <f t="shared" si="9"/>
        <v>0</v>
      </c>
      <c r="J19" s="68">
        <f t="shared" si="9"/>
        <v>0</v>
      </c>
      <c r="K19" s="68">
        <f t="shared" si="9"/>
        <v>0</v>
      </c>
      <c r="L19" s="68"/>
      <c r="M19" s="68"/>
      <c r="N19" s="68">
        <f t="shared" si="9"/>
        <v>0</v>
      </c>
      <c r="O19" s="68">
        <f t="shared" si="9"/>
        <v>0</v>
      </c>
      <c r="P19" s="113">
        <f t="shared" ca="1" si="2"/>
        <v>256.5</v>
      </c>
      <c r="Q19" s="114">
        <f t="shared" ca="1" si="0"/>
        <v>4.8499999999999996</v>
      </c>
      <c r="R19" s="115">
        <f t="shared" si="1"/>
        <v>261.35000000000002</v>
      </c>
      <c r="S19" s="116"/>
      <c r="T19" s="117"/>
      <c r="U19" s="69" t="s">
        <v>1471</v>
      </c>
      <c r="V19" s="70" t="e">
        <f>V18</f>
        <v>#REF!</v>
      </c>
      <c r="W19" s="70" t="e">
        <f>W18</f>
        <v>#REF!</v>
      </c>
      <c r="X19" s="71" t="e">
        <f>X18</f>
        <v>#REF!</v>
      </c>
      <c r="Y19" s="72"/>
    </row>
    <row r="20" spans="2:25" s="35" customFormat="1" ht="18" customHeight="1">
      <c r="I20" s="34"/>
      <c r="J20" s="34"/>
      <c r="K20" s="34"/>
      <c r="L20" s="34"/>
      <c r="M20" s="34"/>
      <c r="N20" s="34"/>
      <c r="O20" s="34"/>
      <c r="P20" s="34"/>
    </row>
    <row r="21" spans="2:25" s="35" customFormat="1" ht="18" customHeight="1">
      <c r="B21" s="73" t="s">
        <v>0</v>
      </c>
      <c r="C21" s="73" t="s">
        <v>1446</v>
      </c>
      <c r="D21" s="73" t="s">
        <v>1477</v>
      </c>
      <c r="E21" s="73" t="s">
        <v>1478</v>
      </c>
      <c r="F21" s="73" t="s">
        <v>1479</v>
      </c>
      <c r="G21" s="73" t="s">
        <v>1480</v>
      </c>
      <c r="H21" s="73" t="s">
        <v>1491</v>
      </c>
      <c r="I21" s="34"/>
      <c r="J21" s="34"/>
      <c r="K21" s="34"/>
      <c r="L21" s="34"/>
      <c r="M21" s="34"/>
      <c r="N21" s="34"/>
      <c r="O21" s="34"/>
      <c r="P21" s="34"/>
      <c r="Q21" s="74"/>
      <c r="R21" s="74"/>
      <c r="U21" s="29"/>
      <c r="V21" s="29"/>
      <c r="W21" s="29"/>
      <c r="X21" s="29"/>
      <c r="Y21" s="29"/>
    </row>
    <row r="22" spans="2:25" s="19" customFormat="1" ht="18" customHeight="1">
      <c r="B22" s="20" t="str">
        <f>$C$4</f>
        <v>TBRT</v>
      </c>
      <c r="C22" s="20">
        <f>$C$1</f>
        <v>237</v>
      </c>
      <c r="D22" s="24" t="s">
        <v>1481</v>
      </c>
      <c r="E22" s="24" t="s">
        <v>1482</v>
      </c>
      <c r="F22" s="25">
        <v>595</v>
      </c>
      <c r="G22" s="24" t="s">
        <v>270</v>
      </c>
      <c r="H22" s="21">
        <f>$C$3</f>
        <v>44709</v>
      </c>
      <c r="I22" s="18"/>
      <c r="J22" s="118" t="s">
        <v>0</v>
      </c>
      <c r="K22" s="118" t="s">
        <v>1446</v>
      </c>
      <c r="L22" s="118" t="s">
        <v>1491</v>
      </c>
      <c r="M22" s="118" t="s">
        <v>1478</v>
      </c>
      <c r="N22" s="118" t="s">
        <v>1480</v>
      </c>
      <c r="O22" s="118" t="s">
        <v>1479</v>
      </c>
      <c r="P22" s="18" t="s">
        <v>1483</v>
      </c>
      <c r="Q22" s="23"/>
      <c r="R22" s="23"/>
    </row>
    <row r="23" spans="2:25" s="19" customFormat="1" ht="18" customHeight="1">
      <c r="B23" s="20" t="str">
        <f t="shared" ref="B23:B46" si="10">$C$4</f>
        <v>TBRT</v>
      </c>
      <c r="C23" s="20">
        <f t="shared" ref="C23:C46" si="11">$C$1</f>
        <v>237</v>
      </c>
      <c r="D23" s="24" t="s">
        <v>1481</v>
      </c>
      <c r="E23" s="24" t="s">
        <v>1482</v>
      </c>
      <c r="F23" s="25">
        <v>595</v>
      </c>
      <c r="G23" s="24" t="s">
        <v>270</v>
      </c>
      <c r="H23" s="21">
        <f t="shared" ref="H23:H46" si="12">$C$3</f>
        <v>44709</v>
      </c>
      <c r="I23" s="18"/>
      <c r="J23" s="119" t="s">
        <v>1445</v>
      </c>
      <c r="K23" s="18">
        <v>237</v>
      </c>
      <c r="L23" s="120">
        <v>44709</v>
      </c>
      <c r="M23" s="18" t="s">
        <v>1482</v>
      </c>
      <c r="N23" s="119" t="s">
        <v>270</v>
      </c>
      <c r="O23" s="18">
        <v>595</v>
      </c>
      <c r="P23" s="18">
        <v>15</v>
      </c>
      <c r="Q23" s="23"/>
      <c r="R23" s="23"/>
    </row>
    <row r="24" spans="2:25" s="19" customFormat="1" ht="18" customHeight="1">
      <c r="B24" s="20" t="str">
        <f t="shared" si="10"/>
        <v>TBRT</v>
      </c>
      <c r="C24" s="20">
        <f t="shared" si="11"/>
        <v>237</v>
      </c>
      <c r="D24" s="24" t="s">
        <v>1481</v>
      </c>
      <c r="E24" s="24" t="s">
        <v>1482</v>
      </c>
      <c r="F24" s="25">
        <v>595</v>
      </c>
      <c r="G24" s="24" t="s">
        <v>270</v>
      </c>
      <c r="H24" s="21">
        <f t="shared" si="12"/>
        <v>44709</v>
      </c>
      <c r="I24" s="18"/>
      <c r="J24" s="119" t="s">
        <v>1445</v>
      </c>
      <c r="K24" s="18">
        <v>237</v>
      </c>
      <c r="L24" s="120">
        <v>44709</v>
      </c>
      <c r="M24" s="18" t="s">
        <v>1482</v>
      </c>
      <c r="N24" s="119" t="s">
        <v>270</v>
      </c>
      <c r="O24" s="18">
        <v>571</v>
      </c>
      <c r="P24" s="18">
        <v>1</v>
      </c>
      <c r="Q24" s="23"/>
      <c r="R24" s="23"/>
    </row>
    <row r="25" spans="2:25" s="19" customFormat="1" ht="18" customHeight="1">
      <c r="B25" s="20" t="str">
        <f t="shared" si="10"/>
        <v>TBRT</v>
      </c>
      <c r="C25" s="20">
        <f t="shared" si="11"/>
        <v>237</v>
      </c>
      <c r="D25" s="24" t="s">
        <v>1481</v>
      </c>
      <c r="E25" s="24" t="s">
        <v>1482</v>
      </c>
      <c r="F25" s="25">
        <v>595</v>
      </c>
      <c r="G25" s="24" t="s">
        <v>270</v>
      </c>
      <c r="H25" s="21">
        <f t="shared" si="12"/>
        <v>44709</v>
      </c>
      <c r="I25" s="18"/>
      <c r="J25" s="119" t="s">
        <v>1445</v>
      </c>
      <c r="K25" s="18">
        <v>237</v>
      </c>
      <c r="L25" s="120">
        <v>44709</v>
      </c>
      <c r="M25" s="18" t="s">
        <v>1484</v>
      </c>
      <c r="N25" s="119" t="s">
        <v>270</v>
      </c>
      <c r="O25" s="18">
        <v>595</v>
      </c>
      <c r="P25" s="18">
        <v>9</v>
      </c>
      <c r="Q25" s="23"/>
      <c r="R25" s="23"/>
    </row>
    <row r="26" spans="2:25" s="19" customFormat="1" ht="18" customHeight="1">
      <c r="B26" s="20" t="str">
        <f t="shared" si="10"/>
        <v>TBRT</v>
      </c>
      <c r="C26" s="20">
        <f t="shared" si="11"/>
        <v>237</v>
      </c>
      <c r="D26" s="24" t="s">
        <v>1481</v>
      </c>
      <c r="E26" s="24" t="s">
        <v>1482</v>
      </c>
      <c r="F26" s="25">
        <v>595</v>
      </c>
      <c r="G26" s="24" t="s">
        <v>270</v>
      </c>
      <c r="H26" s="21">
        <f t="shared" si="12"/>
        <v>44709</v>
      </c>
      <c r="I26" s="18"/>
      <c r="J26" s="18"/>
      <c r="K26" s="18"/>
      <c r="L26" s="121"/>
      <c r="M26" s="18"/>
      <c r="N26" s="18"/>
      <c r="O26" s="18"/>
      <c r="P26" s="18"/>
      <c r="Q26" s="23"/>
      <c r="R26" s="23"/>
    </row>
    <row r="27" spans="2:25" s="19" customFormat="1" ht="18" customHeight="1">
      <c r="B27" s="20" t="str">
        <f t="shared" si="10"/>
        <v>TBRT</v>
      </c>
      <c r="C27" s="20">
        <f t="shared" si="11"/>
        <v>237</v>
      </c>
      <c r="D27" s="24" t="s">
        <v>1481</v>
      </c>
      <c r="E27" s="24" t="s">
        <v>1482</v>
      </c>
      <c r="F27" s="25">
        <v>595</v>
      </c>
      <c r="G27" s="24" t="s">
        <v>270</v>
      </c>
      <c r="H27" s="21">
        <f t="shared" si="12"/>
        <v>44709</v>
      </c>
      <c r="I27" s="18"/>
      <c r="J27" s="18"/>
      <c r="K27" s="18"/>
      <c r="L27" s="121"/>
      <c r="M27" s="18"/>
      <c r="N27" s="18"/>
      <c r="O27" s="18"/>
      <c r="P27" s="18"/>
      <c r="Q27" s="23"/>
      <c r="R27" s="23"/>
    </row>
    <row r="28" spans="2:25" s="19" customFormat="1" ht="18" customHeight="1">
      <c r="B28" s="20" t="str">
        <f t="shared" si="10"/>
        <v>TBRT</v>
      </c>
      <c r="C28" s="20">
        <f t="shared" si="11"/>
        <v>237</v>
      </c>
      <c r="D28" s="24" t="s">
        <v>1481</v>
      </c>
      <c r="E28" s="24" t="s">
        <v>1482</v>
      </c>
      <c r="F28" s="25">
        <v>595</v>
      </c>
      <c r="G28" s="24" t="s">
        <v>270</v>
      </c>
      <c r="H28" s="21">
        <f t="shared" si="12"/>
        <v>44709</v>
      </c>
      <c r="I28" s="18"/>
      <c r="J28" s="18"/>
      <c r="K28" s="18"/>
      <c r="L28" s="121"/>
      <c r="M28" s="18"/>
      <c r="N28" s="18"/>
      <c r="O28" s="18"/>
      <c r="P28" s="18"/>
      <c r="Q28" s="23"/>
      <c r="R28" s="23"/>
      <c r="S28" s="22"/>
    </row>
    <row r="29" spans="2:25" s="19" customFormat="1" ht="18" customHeight="1">
      <c r="B29" s="20" t="str">
        <f t="shared" si="10"/>
        <v>TBRT</v>
      </c>
      <c r="C29" s="20">
        <f t="shared" si="11"/>
        <v>237</v>
      </c>
      <c r="D29" s="24" t="s">
        <v>1481</v>
      </c>
      <c r="E29" s="24" t="s">
        <v>1482</v>
      </c>
      <c r="F29" s="25">
        <v>595</v>
      </c>
      <c r="G29" s="24" t="s">
        <v>270</v>
      </c>
      <c r="H29" s="21">
        <f t="shared" si="12"/>
        <v>44709</v>
      </c>
      <c r="I29" s="18"/>
      <c r="J29" s="18"/>
      <c r="K29" s="18"/>
      <c r="L29" s="121"/>
      <c r="M29" s="18"/>
      <c r="N29" s="18"/>
      <c r="O29" s="18"/>
      <c r="P29" s="18"/>
      <c r="Q29" s="23"/>
      <c r="R29" s="23"/>
    </row>
    <row r="30" spans="2:25" s="19" customFormat="1" ht="18" customHeight="1">
      <c r="B30" s="20" t="str">
        <f t="shared" si="10"/>
        <v>TBRT</v>
      </c>
      <c r="C30" s="20">
        <f t="shared" si="11"/>
        <v>237</v>
      </c>
      <c r="D30" s="24" t="s">
        <v>1481</v>
      </c>
      <c r="E30" s="24" t="s">
        <v>1484</v>
      </c>
      <c r="F30" s="25">
        <v>595</v>
      </c>
      <c r="G30" s="24" t="s">
        <v>270</v>
      </c>
      <c r="H30" s="21">
        <f t="shared" si="12"/>
        <v>44709</v>
      </c>
      <c r="I30" s="18"/>
      <c r="J30" s="18"/>
      <c r="K30" s="18"/>
      <c r="L30" s="121"/>
      <c r="M30" s="18"/>
      <c r="N30" s="18"/>
      <c r="O30" s="18"/>
      <c r="P30" s="18"/>
      <c r="Q30" s="23"/>
      <c r="R30" s="23"/>
    </row>
    <row r="31" spans="2:25" s="19" customFormat="1" ht="18" customHeight="1">
      <c r="B31" s="20" t="str">
        <f t="shared" si="10"/>
        <v>TBRT</v>
      </c>
      <c r="C31" s="20">
        <f t="shared" si="11"/>
        <v>237</v>
      </c>
      <c r="D31" s="24" t="s">
        <v>1481</v>
      </c>
      <c r="E31" s="24" t="s">
        <v>1484</v>
      </c>
      <c r="F31" s="25">
        <v>595</v>
      </c>
      <c r="G31" s="24" t="s">
        <v>270</v>
      </c>
      <c r="H31" s="21">
        <f t="shared" si="12"/>
        <v>44709</v>
      </c>
      <c r="I31" s="18"/>
      <c r="J31" s="18"/>
      <c r="K31" s="18"/>
      <c r="L31" s="121"/>
      <c r="M31" s="18"/>
      <c r="N31" s="18"/>
      <c r="O31" s="18"/>
      <c r="P31" s="18"/>
      <c r="Q31" s="23"/>
      <c r="R31" s="23"/>
    </row>
    <row r="32" spans="2:25" s="19" customFormat="1" ht="18" customHeight="1">
      <c r="B32" s="20" t="str">
        <f t="shared" si="10"/>
        <v>TBRT</v>
      </c>
      <c r="C32" s="20">
        <f t="shared" si="11"/>
        <v>237</v>
      </c>
      <c r="D32" s="24" t="s">
        <v>1481</v>
      </c>
      <c r="E32" s="24" t="s">
        <v>1484</v>
      </c>
      <c r="F32" s="25">
        <v>595</v>
      </c>
      <c r="G32" s="24" t="s">
        <v>270</v>
      </c>
      <c r="H32" s="21">
        <f t="shared" si="12"/>
        <v>44709</v>
      </c>
      <c r="I32" s="18"/>
      <c r="J32" s="18"/>
      <c r="K32" s="18"/>
      <c r="L32" s="121"/>
      <c r="M32" s="18"/>
      <c r="N32" s="18"/>
      <c r="O32" s="18"/>
      <c r="P32" s="18"/>
      <c r="Q32" s="23"/>
      <c r="R32" s="23"/>
    </row>
    <row r="33" spans="2:8" s="19" customFormat="1" ht="18" customHeight="1">
      <c r="B33" s="20" t="str">
        <f t="shared" si="10"/>
        <v>TBRT</v>
      </c>
      <c r="C33" s="20">
        <f t="shared" si="11"/>
        <v>237</v>
      </c>
      <c r="D33" s="24" t="s">
        <v>1481</v>
      </c>
      <c r="E33" s="24" t="s">
        <v>1484</v>
      </c>
      <c r="F33" s="25">
        <v>595</v>
      </c>
      <c r="G33" s="24" t="s">
        <v>270</v>
      </c>
      <c r="H33" s="21">
        <f t="shared" si="12"/>
        <v>44709</v>
      </c>
    </row>
    <row r="34" spans="2:8" s="19" customFormat="1" ht="18" customHeight="1">
      <c r="B34" s="20" t="str">
        <f t="shared" si="10"/>
        <v>TBRT</v>
      </c>
      <c r="C34" s="20">
        <f t="shared" si="11"/>
        <v>237</v>
      </c>
      <c r="D34" s="24" t="s">
        <v>1481</v>
      </c>
      <c r="E34" s="24" t="s">
        <v>1484</v>
      </c>
      <c r="F34" s="25">
        <v>595</v>
      </c>
      <c r="G34" s="24" t="s">
        <v>270</v>
      </c>
      <c r="H34" s="21">
        <f t="shared" si="12"/>
        <v>44709</v>
      </c>
    </row>
    <row r="35" spans="2:8" s="19" customFormat="1" ht="18" customHeight="1">
      <c r="B35" s="20" t="str">
        <f t="shared" si="10"/>
        <v>TBRT</v>
      </c>
      <c r="C35" s="20">
        <f t="shared" si="11"/>
        <v>237</v>
      </c>
      <c r="D35" s="24" t="s">
        <v>1485</v>
      </c>
      <c r="E35" s="24" t="s">
        <v>1482</v>
      </c>
      <c r="F35" s="25">
        <v>595</v>
      </c>
      <c r="G35" s="24" t="s">
        <v>270</v>
      </c>
      <c r="H35" s="21">
        <f t="shared" si="12"/>
        <v>44709</v>
      </c>
    </row>
    <row r="36" spans="2:8" s="19" customFormat="1" ht="18" customHeight="1">
      <c r="B36" s="20" t="str">
        <f t="shared" si="10"/>
        <v>TBRT</v>
      </c>
      <c r="C36" s="20">
        <f t="shared" si="11"/>
        <v>237</v>
      </c>
      <c r="D36" s="24" t="s">
        <v>1485</v>
      </c>
      <c r="E36" s="24" t="s">
        <v>1482</v>
      </c>
      <c r="F36" s="25">
        <v>595</v>
      </c>
      <c r="G36" s="24" t="s">
        <v>270</v>
      </c>
      <c r="H36" s="21">
        <f t="shared" si="12"/>
        <v>44709</v>
      </c>
    </row>
    <row r="37" spans="2:8" s="19" customFormat="1" ht="18" customHeight="1">
      <c r="B37" s="20" t="str">
        <f t="shared" si="10"/>
        <v>TBRT</v>
      </c>
      <c r="C37" s="20">
        <f t="shared" si="11"/>
        <v>237</v>
      </c>
      <c r="D37" s="24" t="s">
        <v>1485</v>
      </c>
      <c r="E37" s="24" t="s">
        <v>1482</v>
      </c>
      <c r="F37" s="25">
        <v>595</v>
      </c>
      <c r="G37" s="24" t="s">
        <v>270</v>
      </c>
      <c r="H37" s="21">
        <f t="shared" si="12"/>
        <v>44709</v>
      </c>
    </row>
    <row r="38" spans="2:8" s="19" customFormat="1" ht="18" customHeight="1">
      <c r="B38" s="20" t="str">
        <f t="shared" si="10"/>
        <v>TBRT</v>
      </c>
      <c r="C38" s="20">
        <f t="shared" si="11"/>
        <v>237</v>
      </c>
      <c r="D38" s="24" t="s">
        <v>1485</v>
      </c>
      <c r="E38" s="24" t="s">
        <v>1482</v>
      </c>
      <c r="F38" s="25">
        <v>595</v>
      </c>
      <c r="G38" s="24" t="s">
        <v>270</v>
      </c>
      <c r="H38" s="21">
        <f t="shared" si="12"/>
        <v>44709</v>
      </c>
    </row>
    <row r="39" spans="2:8" s="19" customFormat="1" ht="18" customHeight="1">
      <c r="B39" s="20" t="str">
        <f t="shared" si="10"/>
        <v>TBRT</v>
      </c>
      <c r="C39" s="20">
        <f t="shared" si="11"/>
        <v>237</v>
      </c>
      <c r="D39" s="24" t="s">
        <v>1485</v>
      </c>
      <c r="E39" s="24" t="s">
        <v>1482</v>
      </c>
      <c r="F39" s="25">
        <v>595</v>
      </c>
      <c r="G39" s="24" t="s">
        <v>270</v>
      </c>
      <c r="H39" s="21">
        <f t="shared" si="12"/>
        <v>44709</v>
      </c>
    </row>
    <row r="40" spans="2:8" s="19" customFormat="1" ht="18" customHeight="1">
      <c r="B40" s="20" t="str">
        <f t="shared" si="10"/>
        <v>TBRT</v>
      </c>
      <c r="C40" s="20">
        <f t="shared" si="11"/>
        <v>237</v>
      </c>
      <c r="D40" s="24" t="s">
        <v>1485</v>
      </c>
      <c r="E40" s="24" t="s">
        <v>1482</v>
      </c>
      <c r="F40" s="25">
        <v>571</v>
      </c>
      <c r="G40" s="24" t="s">
        <v>270</v>
      </c>
      <c r="H40" s="21">
        <f t="shared" si="12"/>
        <v>44709</v>
      </c>
    </row>
    <row r="41" spans="2:8" s="19" customFormat="1" ht="18" customHeight="1">
      <c r="B41" s="20" t="str">
        <f t="shared" si="10"/>
        <v>TBRT</v>
      </c>
      <c r="C41" s="20">
        <f t="shared" si="11"/>
        <v>237</v>
      </c>
      <c r="D41" s="24" t="s">
        <v>1485</v>
      </c>
      <c r="E41" s="24" t="s">
        <v>1482</v>
      </c>
      <c r="F41" s="25">
        <v>595</v>
      </c>
      <c r="G41" s="24" t="s">
        <v>270</v>
      </c>
      <c r="H41" s="21">
        <f t="shared" si="12"/>
        <v>44709</v>
      </c>
    </row>
    <row r="42" spans="2:8" s="19" customFormat="1" ht="18" customHeight="1">
      <c r="B42" s="20" t="str">
        <f t="shared" si="10"/>
        <v>TBRT</v>
      </c>
      <c r="C42" s="20">
        <f t="shared" si="11"/>
        <v>237</v>
      </c>
      <c r="D42" s="24" t="s">
        <v>1485</v>
      </c>
      <c r="E42" s="24" t="s">
        <v>1482</v>
      </c>
      <c r="F42" s="25">
        <v>595</v>
      </c>
      <c r="G42" s="24" t="s">
        <v>270</v>
      </c>
      <c r="H42" s="21">
        <f t="shared" si="12"/>
        <v>44709</v>
      </c>
    </row>
    <row r="43" spans="2:8" s="19" customFormat="1" ht="18" customHeight="1">
      <c r="B43" s="20" t="str">
        <f t="shared" si="10"/>
        <v>TBRT</v>
      </c>
      <c r="C43" s="20">
        <f t="shared" si="11"/>
        <v>237</v>
      </c>
      <c r="D43" s="24" t="s">
        <v>1485</v>
      </c>
      <c r="E43" s="24" t="s">
        <v>1484</v>
      </c>
      <c r="F43" s="25">
        <v>595</v>
      </c>
      <c r="G43" s="24" t="s">
        <v>270</v>
      </c>
      <c r="H43" s="21">
        <f t="shared" si="12"/>
        <v>44709</v>
      </c>
    </row>
    <row r="44" spans="2:8" s="19" customFormat="1" ht="18" customHeight="1">
      <c r="B44" s="20" t="str">
        <f t="shared" si="10"/>
        <v>TBRT</v>
      </c>
      <c r="C44" s="20">
        <f t="shared" si="11"/>
        <v>237</v>
      </c>
      <c r="D44" s="24" t="s">
        <v>1485</v>
      </c>
      <c r="E44" s="24" t="s">
        <v>1484</v>
      </c>
      <c r="F44" s="25">
        <v>595</v>
      </c>
      <c r="G44" s="24" t="s">
        <v>270</v>
      </c>
      <c r="H44" s="21">
        <f t="shared" si="12"/>
        <v>44709</v>
      </c>
    </row>
    <row r="45" spans="2:8" s="19" customFormat="1" ht="18" customHeight="1">
      <c r="B45" s="20" t="str">
        <f t="shared" si="10"/>
        <v>TBRT</v>
      </c>
      <c r="C45" s="20">
        <f t="shared" si="11"/>
        <v>237</v>
      </c>
      <c r="D45" s="24" t="s">
        <v>1485</v>
      </c>
      <c r="E45" s="24" t="s">
        <v>1484</v>
      </c>
      <c r="F45" s="25">
        <v>595</v>
      </c>
      <c r="G45" s="24" t="s">
        <v>270</v>
      </c>
      <c r="H45" s="21">
        <f t="shared" si="12"/>
        <v>44709</v>
      </c>
    </row>
    <row r="46" spans="2:8" s="19" customFormat="1" ht="18" customHeight="1">
      <c r="B46" s="20" t="str">
        <f t="shared" si="10"/>
        <v>TBRT</v>
      </c>
      <c r="C46" s="20">
        <f t="shared" si="11"/>
        <v>237</v>
      </c>
      <c r="D46" s="24" t="s">
        <v>1485</v>
      </c>
      <c r="E46" s="24" t="s">
        <v>1484</v>
      </c>
      <c r="F46" s="25">
        <v>595</v>
      </c>
      <c r="G46" s="24" t="s">
        <v>270</v>
      </c>
      <c r="H46" s="21">
        <f t="shared" si="12"/>
        <v>44709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J36"/>
  <sheetViews>
    <sheetView showGridLines="0" zoomScale="75" zoomScaleNormal="75" zoomScaleSheetLayoutView="75" workbookViewId="0">
      <pane xSplit="2" topLeftCell="C1" activePane="topRight" state="frozen"/>
      <selection activeCell="A13" sqref="A13:XFD17"/>
      <selection pane="topRight" activeCell="H37" sqref="H37"/>
    </sheetView>
  </sheetViews>
  <sheetFormatPr defaultColWidth="9.109375" defaultRowHeight="18" customHeight="1"/>
  <cols>
    <col min="1" max="1" width="2.5546875" style="122" customWidth="1"/>
    <col min="2" max="2" width="23.109375" style="124" customWidth="1"/>
    <col min="3" max="3" width="9.88671875" style="124" customWidth="1"/>
    <col min="4" max="4" width="12.88671875" style="124" customWidth="1"/>
    <col min="5" max="5" width="12.5546875" style="124" customWidth="1"/>
    <col min="6" max="6" width="11.109375" style="124" customWidth="1"/>
    <col min="7" max="35" width="10" style="124" customWidth="1"/>
    <col min="36" max="36" width="2.5546875" style="122" customWidth="1"/>
    <col min="37" max="63" width="9.88671875" style="124" customWidth="1"/>
    <col min="64" max="67" width="9.109375" style="124"/>
    <col min="68" max="70" width="9.109375" style="124" customWidth="1"/>
    <col min="71" max="16384" width="9.109375" style="124"/>
  </cols>
  <sheetData>
    <row r="1" spans="1:36" s="122" customFormat="1" ht="18" customHeight="1" thickBot="1">
      <c r="B1" s="12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s="125" customFormat="1" ht="21.75" customHeight="1">
      <c r="B2" s="143" t="str">
        <f>Input!$B$1 &amp;"" &amp;Input!$C$1 &amp;": " &amp;Input!$C$2</f>
        <v>Route 237: Robinvale - Atlantis</v>
      </c>
      <c r="C2" s="144"/>
      <c r="D2" s="144"/>
      <c r="E2" s="145"/>
      <c r="F2" s="145"/>
      <c r="G2" s="144"/>
      <c r="H2" s="144"/>
      <c r="I2" s="144"/>
      <c r="J2" s="144"/>
      <c r="K2" s="144"/>
      <c r="L2" s="145"/>
      <c r="M2" s="144"/>
      <c r="N2" s="144"/>
      <c r="O2" s="145"/>
      <c r="P2" s="144"/>
      <c r="Q2" s="144"/>
      <c r="R2" s="145"/>
      <c r="S2" s="144"/>
      <c r="T2" s="144"/>
      <c r="U2" s="145"/>
      <c r="V2" s="144"/>
      <c r="W2" s="144"/>
      <c r="X2" s="145"/>
      <c r="Y2" s="144"/>
      <c r="Z2" s="144"/>
      <c r="AA2" s="145"/>
      <c r="AB2" s="144"/>
      <c r="AC2" s="144"/>
      <c r="AD2" s="145"/>
      <c r="AE2" s="144"/>
      <c r="AF2" s="144"/>
      <c r="AG2" s="145"/>
      <c r="AH2" s="145"/>
      <c r="AI2" s="146"/>
      <c r="AJ2" s="126"/>
    </row>
    <row r="3" spans="1:36" s="128" customFormat="1" ht="21.75" customHeight="1">
      <c r="A3" s="125"/>
      <c r="B3" s="147" t="str">
        <f>Input!$B$3 &amp;" " &amp;TEXT(Input!$C$3,"dd mmm yyyy")</f>
        <v>Timetable effective 28 May 2022</v>
      </c>
      <c r="C3" s="148"/>
      <c r="D3" s="148"/>
      <c r="E3" s="149"/>
      <c r="F3" s="149"/>
      <c r="G3" s="148"/>
      <c r="H3" s="148"/>
      <c r="I3" s="148"/>
      <c r="J3" s="148"/>
      <c r="K3" s="148"/>
      <c r="L3" s="149"/>
      <c r="M3" s="148"/>
      <c r="N3" s="148"/>
      <c r="O3" s="149"/>
      <c r="P3" s="148"/>
      <c r="Q3" s="148"/>
      <c r="R3" s="149"/>
      <c r="S3" s="148"/>
      <c r="T3" s="148"/>
      <c r="U3" s="149"/>
      <c r="V3" s="148"/>
      <c r="W3" s="148"/>
      <c r="X3" s="149"/>
      <c r="Y3" s="148"/>
      <c r="Z3" s="148"/>
      <c r="AA3" s="149"/>
      <c r="AB3" s="148"/>
      <c r="AC3" s="148"/>
      <c r="AD3" s="149"/>
      <c r="AE3" s="148"/>
      <c r="AF3" s="148"/>
      <c r="AG3" s="149"/>
      <c r="AH3" s="149"/>
      <c r="AI3" s="150"/>
      <c r="AJ3" s="127"/>
    </row>
    <row r="4" spans="1:36" s="125" customFormat="1" ht="21.75" customHeight="1" thickBot="1">
      <c r="B4" s="151" t="s">
        <v>1486</v>
      </c>
      <c r="C4" s="152"/>
      <c r="D4" s="152"/>
      <c r="E4" s="153"/>
      <c r="F4" s="153"/>
      <c r="G4" s="152"/>
      <c r="H4" s="152"/>
      <c r="I4" s="152"/>
      <c r="J4" s="152"/>
      <c r="K4" s="152"/>
      <c r="L4" s="152"/>
      <c r="M4" s="152"/>
      <c r="N4" s="152"/>
      <c r="O4" s="153"/>
      <c r="P4" s="152"/>
      <c r="Q4" s="152"/>
      <c r="R4" s="153"/>
      <c r="S4" s="152"/>
      <c r="T4" s="152"/>
      <c r="U4" s="153"/>
      <c r="V4" s="152"/>
      <c r="W4" s="152"/>
      <c r="X4" s="153"/>
      <c r="Y4" s="152"/>
      <c r="Z4" s="152"/>
      <c r="AA4" s="153"/>
      <c r="AB4" s="152"/>
      <c r="AC4" s="152"/>
      <c r="AD4" s="153"/>
      <c r="AE4" s="152"/>
      <c r="AF4" s="152"/>
      <c r="AG4" s="153"/>
      <c r="AH4" s="153"/>
      <c r="AI4" s="154"/>
      <c r="AJ4" s="126"/>
    </row>
    <row r="5" spans="1:36" s="122" customFormat="1" ht="18" customHeight="1"/>
    <row r="6" spans="1:36" s="132" customFormat="1" ht="18" customHeight="1">
      <c r="B6" s="133" t="s">
        <v>270</v>
      </c>
      <c r="C6" s="134">
        <v>0.1701388888888889</v>
      </c>
      <c r="D6" s="134">
        <v>0.20416666666666666</v>
      </c>
      <c r="E6" s="134">
        <v>0.23194444444444445</v>
      </c>
      <c r="F6" s="134">
        <v>0.25972222222222224</v>
      </c>
      <c r="G6" s="134">
        <v>0.28749999999999998</v>
      </c>
      <c r="H6" s="134">
        <v>0.31527777777777777</v>
      </c>
      <c r="I6" s="134">
        <v>0.34305555555555556</v>
      </c>
      <c r="J6" s="134">
        <v>0.37083333333333335</v>
      </c>
      <c r="K6" s="134">
        <v>0.39861111111111114</v>
      </c>
      <c r="L6" s="134">
        <v>0.42638888888888887</v>
      </c>
      <c r="M6" s="134">
        <v>0.45416666666666666</v>
      </c>
      <c r="N6" s="134">
        <v>0.48194444444444445</v>
      </c>
      <c r="O6" s="134">
        <v>0.50972222222222219</v>
      </c>
      <c r="P6" s="134">
        <v>0.53749999999999998</v>
      </c>
      <c r="Q6" s="134">
        <v>0.56527777777777777</v>
      </c>
      <c r="R6" s="134">
        <v>0.59305555555555556</v>
      </c>
      <c r="S6" s="134">
        <v>0.62083333333333335</v>
      </c>
      <c r="T6" s="134">
        <v>0.64861111111111114</v>
      </c>
      <c r="U6" s="134">
        <v>0.67638888888888893</v>
      </c>
      <c r="V6" s="134">
        <v>0.70416666666666672</v>
      </c>
      <c r="W6" s="134">
        <v>0.7319444444444444</v>
      </c>
      <c r="X6" s="134">
        <v>0.75972222222222219</v>
      </c>
      <c r="Y6" s="134">
        <v>0.78749999999999998</v>
      </c>
      <c r="Z6" s="134">
        <v>0.81527777777777777</v>
      </c>
      <c r="AA6" s="134">
        <v>0.84305555555555556</v>
      </c>
      <c r="AB6" s="134">
        <v>0.87083333333333335</v>
      </c>
      <c r="AC6" s="122"/>
    </row>
    <row r="7" spans="1:36" s="122" customFormat="1" ht="18" customHeight="1">
      <c r="B7" s="131" t="s">
        <v>1120</v>
      </c>
      <c r="C7" s="135">
        <v>0.17083333333333331</v>
      </c>
      <c r="D7" s="135">
        <v>0.20486111111111113</v>
      </c>
      <c r="E7" s="135">
        <v>0.23263888888888887</v>
      </c>
      <c r="F7" s="135">
        <v>0.26041666666666669</v>
      </c>
      <c r="G7" s="135">
        <v>0.28819444444444448</v>
      </c>
      <c r="H7" s="135">
        <v>0.31597222222222221</v>
      </c>
      <c r="I7" s="135">
        <v>0.34375</v>
      </c>
      <c r="J7" s="135">
        <v>0.37152777777777773</v>
      </c>
      <c r="K7" s="135">
        <v>0.39930555555555558</v>
      </c>
      <c r="L7" s="135">
        <v>0.42708333333333331</v>
      </c>
      <c r="M7" s="135">
        <v>0.4548611111111111</v>
      </c>
      <c r="N7" s="135">
        <v>0.4826388888888889</v>
      </c>
      <c r="O7" s="135">
        <v>0.51041666666666663</v>
      </c>
      <c r="P7" s="135">
        <v>0.53819444444444442</v>
      </c>
      <c r="Q7" s="135">
        <v>0.56597222222222221</v>
      </c>
      <c r="R7" s="135">
        <v>0.59375</v>
      </c>
      <c r="S7" s="135">
        <v>0.62152777777777779</v>
      </c>
      <c r="T7" s="135">
        <v>0.64930555555555558</v>
      </c>
      <c r="U7" s="135">
        <v>0.67708333333333337</v>
      </c>
      <c r="V7" s="135">
        <v>0.70486111111111116</v>
      </c>
      <c r="W7" s="135">
        <v>0.73263888888888884</v>
      </c>
      <c r="X7" s="135">
        <v>0.76041666666666663</v>
      </c>
      <c r="Y7" s="135">
        <v>0.78819444444444453</v>
      </c>
      <c r="Z7" s="135">
        <v>0.81597222222222221</v>
      </c>
      <c r="AA7" s="135">
        <v>0.84375</v>
      </c>
      <c r="AB7" s="135">
        <v>0.87152777777777779</v>
      </c>
    </row>
    <row r="8" spans="1:36" s="122" customFormat="1" ht="18" customHeight="1">
      <c r="B8" s="131" t="s">
        <v>603</v>
      </c>
      <c r="C8" s="135">
        <v>0.17152777777777775</v>
      </c>
      <c r="D8" s="135">
        <v>0.20555555555555557</v>
      </c>
      <c r="E8" s="135">
        <v>0.23333333333333331</v>
      </c>
      <c r="F8" s="135">
        <v>0.26111111111111113</v>
      </c>
      <c r="G8" s="135">
        <v>0.28888888888888892</v>
      </c>
      <c r="H8" s="135">
        <v>0.31666666666666665</v>
      </c>
      <c r="I8" s="135">
        <v>0.3444444444444445</v>
      </c>
      <c r="J8" s="135">
        <v>0.37222222222222223</v>
      </c>
      <c r="K8" s="135">
        <v>0.39999999999999997</v>
      </c>
      <c r="L8" s="135">
        <v>0.42777777777777781</v>
      </c>
      <c r="M8" s="135">
        <v>0.45555555555555555</v>
      </c>
      <c r="N8" s="135">
        <v>0.48333333333333334</v>
      </c>
      <c r="O8" s="135">
        <v>0.51111111111111118</v>
      </c>
      <c r="P8" s="135">
        <v>0.53888888888888886</v>
      </c>
      <c r="Q8" s="135">
        <v>0.56666666666666665</v>
      </c>
      <c r="R8" s="135">
        <v>0.59444444444444444</v>
      </c>
      <c r="S8" s="135">
        <v>0.62222222222222223</v>
      </c>
      <c r="T8" s="135">
        <v>0.65</v>
      </c>
      <c r="U8" s="135">
        <v>0.6777777777777777</v>
      </c>
      <c r="V8" s="135">
        <v>0.7055555555555556</v>
      </c>
      <c r="W8" s="135">
        <v>0.73333333333333339</v>
      </c>
      <c r="X8" s="135">
        <v>0.76111111111111107</v>
      </c>
      <c r="Y8" s="135">
        <v>0.78888888888888886</v>
      </c>
      <c r="Z8" s="135">
        <v>0.81666666666666676</v>
      </c>
      <c r="AA8" s="135">
        <v>0.84444444444444444</v>
      </c>
      <c r="AB8" s="135">
        <v>0.87222222222222223</v>
      </c>
      <c r="AC8" s="124"/>
    </row>
    <row r="9" spans="1:36" s="122" customFormat="1" ht="18" customHeight="1">
      <c r="B9" s="131" t="s">
        <v>1450</v>
      </c>
      <c r="C9" s="135">
        <v>0.17222222222222225</v>
      </c>
      <c r="D9" s="135">
        <v>0.20625000000000002</v>
      </c>
      <c r="E9" s="135">
        <v>0.23402777777777781</v>
      </c>
      <c r="F9" s="135">
        <v>0.26180555555555557</v>
      </c>
      <c r="G9" s="135">
        <v>0.28958333333333336</v>
      </c>
      <c r="H9" s="135">
        <v>0.31736111111111115</v>
      </c>
      <c r="I9" s="135">
        <v>0.34513888888888888</v>
      </c>
      <c r="J9" s="135">
        <v>0.37291666666666662</v>
      </c>
      <c r="K9" s="135">
        <v>0.40069444444444446</v>
      </c>
      <c r="L9" s="135">
        <v>0.4284722222222222</v>
      </c>
      <c r="M9" s="135">
        <v>0.45624999999999999</v>
      </c>
      <c r="N9" s="135">
        <v>0.48402777777777778</v>
      </c>
      <c r="O9" s="135">
        <v>0.51180555555555551</v>
      </c>
      <c r="P9" s="135">
        <v>0.5395833333333333</v>
      </c>
      <c r="Q9" s="135">
        <v>0.56736111111111109</v>
      </c>
      <c r="R9" s="135">
        <v>0.59513888888888888</v>
      </c>
      <c r="S9" s="135">
        <v>0.62291666666666667</v>
      </c>
      <c r="T9" s="135">
        <v>0.65069444444444446</v>
      </c>
      <c r="U9" s="135">
        <v>0.67847222222222225</v>
      </c>
      <c r="V9" s="135">
        <v>0.70624999999999993</v>
      </c>
      <c r="W9" s="135">
        <v>0.73402777777777783</v>
      </c>
      <c r="X9" s="135">
        <v>0.76180555555555562</v>
      </c>
      <c r="Y9" s="135">
        <v>0.7895833333333333</v>
      </c>
      <c r="Z9" s="135">
        <v>0.81736111111111109</v>
      </c>
      <c r="AA9" s="135">
        <v>0.84513888888888899</v>
      </c>
      <c r="AB9" s="135">
        <v>0.87291666666666667</v>
      </c>
    </row>
    <row r="10" spans="1:36" s="122" customFormat="1" ht="18" customHeight="1">
      <c r="B10" s="131" t="s">
        <v>746</v>
      </c>
      <c r="C10" s="135">
        <v>0.17291666666666669</v>
      </c>
      <c r="D10" s="135">
        <v>0.20694444444444446</v>
      </c>
      <c r="E10" s="135">
        <v>0.23472222222222219</v>
      </c>
      <c r="F10" s="135">
        <v>0.26250000000000001</v>
      </c>
      <c r="G10" s="135">
        <v>0.2902777777777778</v>
      </c>
      <c r="H10" s="135">
        <v>0.31805555555555554</v>
      </c>
      <c r="I10" s="135">
        <v>0.34583333333333338</v>
      </c>
      <c r="J10" s="135">
        <v>0.37361111111111112</v>
      </c>
      <c r="K10" s="135">
        <v>0.40138888888888885</v>
      </c>
      <c r="L10" s="135">
        <v>0.4291666666666667</v>
      </c>
      <c r="M10" s="135">
        <v>0.45694444444444443</v>
      </c>
      <c r="N10" s="135">
        <v>0.48472222222222222</v>
      </c>
      <c r="O10" s="135">
        <v>0.51250000000000007</v>
      </c>
      <c r="P10" s="135">
        <v>0.54027777777777775</v>
      </c>
      <c r="Q10" s="135">
        <v>0.56805555555555554</v>
      </c>
      <c r="R10" s="135">
        <v>0.59583333333333333</v>
      </c>
      <c r="S10" s="135">
        <v>0.62361111111111112</v>
      </c>
      <c r="T10" s="135">
        <v>0.65138888888888891</v>
      </c>
      <c r="U10" s="135">
        <v>0.6791666666666667</v>
      </c>
      <c r="V10" s="135">
        <v>0.70694444444444438</v>
      </c>
      <c r="W10" s="135">
        <v>0.73472222222222217</v>
      </c>
      <c r="X10" s="135">
        <v>0.76250000000000007</v>
      </c>
      <c r="Y10" s="135">
        <v>0.79027777777777775</v>
      </c>
      <c r="Z10" s="135">
        <v>0.81805555555555554</v>
      </c>
      <c r="AA10" s="135">
        <v>0.84583333333333333</v>
      </c>
      <c r="AB10" s="135">
        <v>0.87361111111111101</v>
      </c>
      <c r="AC10" s="124"/>
    </row>
    <row r="11" spans="1:36" s="122" customFormat="1" ht="18" customHeight="1">
      <c r="B11" s="131" t="s">
        <v>1451</v>
      </c>
      <c r="C11" s="135">
        <v>0.17361111111111113</v>
      </c>
      <c r="D11" s="135">
        <v>0.2076388888888889</v>
      </c>
      <c r="E11" s="135">
        <v>0.23541666666666669</v>
      </c>
      <c r="F11" s="135">
        <v>0.26319444444444445</v>
      </c>
      <c r="G11" s="135">
        <v>0.29097222222222224</v>
      </c>
      <c r="H11" s="135">
        <v>0.31875000000000003</v>
      </c>
      <c r="I11" s="135">
        <v>0.34652777777777777</v>
      </c>
      <c r="J11" s="135">
        <v>0.3743055555555555</v>
      </c>
      <c r="K11" s="135">
        <v>0.40208333333333335</v>
      </c>
      <c r="L11" s="135">
        <v>0.42986111111111108</v>
      </c>
      <c r="M11" s="135">
        <v>0.45763888888888887</v>
      </c>
      <c r="N11" s="135">
        <v>0.48541666666666666</v>
      </c>
      <c r="O11" s="135">
        <v>0.5131944444444444</v>
      </c>
      <c r="P11" s="135">
        <v>0.54097222222222219</v>
      </c>
      <c r="Q11" s="135">
        <v>0.56874999999999998</v>
      </c>
      <c r="R11" s="135">
        <v>0.59652777777777777</v>
      </c>
      <c r="S11" s="135">
        <v>0.62430555555555556</v>
      </c>
      <c r="T11" s="135">
        <v>0.65208333333333335</v>
      </c>
      <c r="U11" s="135">
        <v>0.67986111111111114</v>
      </c>
      <c r="V11" s="135">
        <v>0.70763888888888893</v>
      </c>
      <c r="W11" s="135">
        <v>0.73541666666666661</v>
      </c>
      <c r="X11" s="135">
        <v>0.7631944444444444</v>
      </c>
      <c r="Y11" s="135">
        <v>0.7909722222222223</v>
      </c>
      <c r="Z11" s="135">
        <v>0.81874999999999998</v>
      </c>
      <c r="AA11" s="135">
        <v>0.84652777777777777</v>
      </c>
      <c r="AB11" s="135">
        <v>0.87430555555555556</v>
      </c>
      <c r="AC11" s="124"/>
    </row>
    <row r="12" spans="1:36" s="122" customFormat="1" ht="18" customHeight="1">
      <c r="B12" s="131" t="s">
        <v>1271</v>
      </c>
      <c r="C12" s="135">
        <v>0.17430555555555557</v>
      </c>
      <c r="D12" s="135">
        <v>0.20833333333333334</v>
      </c>
      <c r="E12" s="135">
        <v>0.23611111111111113</v>
      </c>
      <c r="F12" s="135">
        <v>0.2638888888888889</v>
      </c>
      <c r="G12" s="135">
        <v>0.29166666666666669</v>
      </c>
      <c r="H12" s="135">
        <v>0.31944444444444448</v>
      </c>
      <c r="I12" s="135">
        <v>0.34722222222222227</v>
      </c>
      <c r="J12" s="135">
        <v>0.375</v>
      </c>
      <c r="K12" s="135">
        <v>0.40277777777777773</v>
      </c>
      <c r="L12" s="135">
        <v>0.43055555555555558</v>
      </c>
      <c r="M12" s="135">
        <v>0.45833333333333331</v>
      </c>
      <c r="N12" s="135">
        <v>0.4861111111111111</v>
      </c>
      <c r="O12" s="135">
        <v>0.51388888888888895</v>
      </c>
      <c r="P12" s="135">
        <v>0.54166666666666663</v>
      </c>
      <c r="Q12" s="135">
        <v>0.56944444444444442</v>
      </c>
      <c r="R12" s="135">
        <v>0.59722222222222221</v>
      </c>
      <c r="S12" s="135">
        <v>0.625</v>
      </c>
      <c r="T12" s="135">
        <v>0.65277777777777779</v>
      </c>
      <c r="U12" s="135">
        <v>0.68055555555555547</v>
      </c>
      <c r="V12" s="135">
        <v>0.70833333333333337</v>
      </c>
      <c r="W12" s="135">
        <v>0.73611111111111116</v>
      </c>
      <c r="X12" s="135">
        <v>0.76388888888888884</v>
      </c>
      <c r="Y12" s="135">
        <v>0.79166666666666663</v>
      </c>
      <c r="Z12" s="135">
        <v>0.81944444444444453</v>
      </c>
      <c r="AA12" s="135">
        <v>0.84722222222222221</v>
      </c>
      <c r="AB12" s="135">
        <v>0.875</v>
      </c>
      <c r="AC12" s="124"/>
    </row>
    <row r="13" spans="1:36" s="122" customFormat="1" ht="18" customHeight="1">
      <c r="B13" s="131" t="s">
        <v>1452</v>
      </c>
      <c r="C13" s="135">
        <v>0.17500000000000002</v>
      </c>
      <c r="D13" s="135">
        <v>0.20902777777777778</v>
      </c>
      <c r="E13" s="135">
        <v>0.23680555555555557</v>
      </c>
      <c r="F13" s="135">
        <v>0.26458333333333334</v>
      </c>
      <c r="G13" s="135">
        <v>0.29236111111111113</v>
      </c>
      <c r="H13" s="135">
        <v>0.32013888888888892</v>
      </c>
      <c r="I13" s="135">
        <v>0.34791666666666665</v>
      </c>
      <c r="J13" s="135">
        <v>0.3756944444444445</v>
      </c>
      <c r="K13" s="135">
        <v>0.40347222222222223</v>
      </c>
      <c r="L13" s="135">
        <v>0.43124999999999997</v>
      </c>
      <c r="M13" s="135">
        <v>0.45902777777777781</v>
      </c>
      <c r="N13" s="135">
        <v>0.48680555555555555</v>
      </c>
      <c r="O13" s="135">
        <v>0.51458333333333328</v>
      </c>
      <c r="P13" s="135">
        <v>0.54236111111111118</v>
      </c>
      <c r="Q13" s="135">
        <v>0.57013888888888886</v>
      </c>
      <c r="R13" s="135">
        <v>0.59791666666666665</v>
      </c>
      <c r="S13" s="135">
        <v>0.62569444444444444</v>
      </c>
      <c r="T13" s="135">
        <v>0.65347222222222223</v>
      </c>
      <c r="U13" s="135">
        <v>0.68125000000000002</v>
      </c>
      <c r="V13" s="135">
        <v>0.7090277777777777</v>
      </c>
      <c r="W13" s="135">
        <v>0.7368055555555556</v>
      </c>
      <c r="X13" s="135">
        <v>0.76458333333333339</v>
      </c>
      <c r="Y13" s="135">
        <v>0.79236111111111107</v>
      </c>
      <c r="Z13" s="135">
        <v>0.82013888888888886</v>
      </c>
      <c r="AA13" s="135">
        <v>0.84791666666666676</v>
      </c>
      <c r="AB13" s="135">
        <v>0.87569444444444444</v>
      </c>
    </row>
    <row r="14" spans="1:36" s="122" customFormat="1" ht="18" customHeight="1">
      <c r="B14" s="131" t="s">
        <v>1453</v>
      </c>
      <c r="C14" s="135">
        <v>0.17569444444444446</v>
      </c>
      <c r="D14" s="135">
        <v>0.20972222222222223</v>
      </c>
      <c r="E14" s="135">
        <v>0.23750000000000002</v>
      </c>
      <c r="F14" s="135">
        <v>0.26527777777777778</v>
      </c>
      <c r="G14" s="135">
        <v>0.29305555555555557</v>
      </c>
      <c r="H14" s="135">
        <v>0.32083333333333336</v>
      </c>
      <c r="I14" s="135">
        <v>0.34861111111111115</v>
      </c>
      <c r="J14" s="135">
        <v>0.37638888888888888</v>
      </c>
      <c r="K14" s="135">
        <v>0.40416666666666662</v>
      </c>
      <c r="L14" s="135">
        <v>0.43194444444444446</v>
      </c>
      <c r="M14" s="135">
        <v>0.4597222222222222</v>
      </c>
      <c r="N14" s="135">
        <v>0.48749999999999999</v>
      </c>
      <c r="O14" s="135">
        <v>0.51527777777777783</v>
      </c>
      <c r="P14" s="135">
        <v>0.54305555555555551</v>
      </c>
      <c r="Q14" s="135">
        <v>0.5708333333333333</v>
      </c>
      <c r="R14" s="135">
        <v>0.59861111111111109</v>
      </c>
      <c r="S14" s="135">
        <v>0.62638888888888888</v>
      </c>
      <c r="T14" s="135">
        <v>0.65416666666666667</v>
      </c>
      <c r="U14" s="135">
        <v>0.68194444444444446</v>
      </c>
      <c r="V14" s="135">
        <v>0.70972222222222225</v>
      </c>
      <c r="W14" s="135">
        <v>0.73749999999999993</v>
      </c>
      <c r="X14" s="135">
        <v>0.76527777777777783</v>
      </c>
      <c r="Y14" s="135">
        <v>0.79305555555555562</v>
      </c>
      <c r="Z14" s="135">
        <v>0.8208333333333333</v>
      </c>
      <c r="AA14" s="135">
        <v>0.84861111111111109</v>
      </c>
      <c r="AB14" s="135">
        <v>0.87638888888888899</v>
      </c>
    </row>
    <row r="15" spans="1:36" s="122" customFormat="1" ht="18" customHeight="1">
      <c r="B15" s="131" t="s">
        <v>1138</v>
      </c>
      <c r="C15" s="135">
        <v>0.1763888888888889</v>
      </c>
      <c r="D15" s="135">
        <v>0.21041666666666667</v>
      </c>
      <c r="E15" s="135">
        <v>0.23819444444444446</v>
      </c>
      <c r="F15" s="135">
        <v>0.26597222222222222</v>
      </c>
      <c r="G15" s="135">
        <v>0.29375000000000001</v>
      </c>
      <c r="H15" s="135">
        <v>0.3215277777777778</v>
      </c>
      <c r="I15" s="135">
        <v>0.34930555555555554</v>
      </c>
      <c r="J15" s="135">
        <v>0.37708333333333338</v>
      </c>
      <c r="K15" s="135">
        <v>0.40486111111111112</v>
      </c>
      <c r="L15" s="135">
        <v>0.43263888888888885</v>
      </c>
      <c r="M15" s="135">
        <v>0.4604166666666667</v>
      </c>
      <c r="N15" s="135">
        <v>0.48819444444444443</v>
      </c>
      <c r="O15" s="135">
        <v>0.51597222222222217</v>
      </c>
      <c r="P15" s="135">
        <v>0.54375000000000007</v>
      </c>
      <c r="Q15" s="135">
        <v>0.57152777777777775</v>
      </c>
      <c r="R15" s="135">
        <v>0.59930555555555554</v>
      </c>
      <c r="S15" s="135">
        <v>0.62708333333333333</v>
      </c>
      <c r="T15" s="135">
        <v>0.65486111111111112</v>
      </c>
      <c r="U15" s="135">
        <v>0.68263888888888891</v>
      </c>
      <c r="V15" s="135">
        <v>0.7104166666666667</v>
      </c>
      <c r="W15" s="135">
        <v>0.73819444444444438</v>
      </c>
      <c r="X15" s="135">
        <v>0.76597222222222217</v>
      </c>
      <c r="Y15" s="135">
        <v>0.79375000000000007</v>
      </c>
      <c r="Z15" s="135">
        <v>0.82152777777777775</v>
      </c>
      <c r="AA15" s="135">
        <v>0.84930555555555554</v>
      </c>
      <c r="AB15" s="135">
        <v>0.87708333333333333</v>
      </c>
      <c r="AC15" s="136"/>
    </row>
    <row r="16" spans="1:36" s="122" customFormat="1" ht="18" customHeight="1">
      <c r="B16" s="131" t="s">
        <v>491</v>
      </c>
      <c r="C16" s="135">
        <v>0.17777777777777778</v>
      </c>
      <c r="D16" s="135">
        <v>0.21180555555555555</v>
      </c>
      <c r="E16" s="135">
        <v>0.23958333333333334</v>
      </c>
      <c r="F16" s="135">
        <v>0.2673611111111111</v>
      </c>
      <c r="G16" s="135">
        <v>0.2951388888888889</v>
      </c>
      <c r="H16" s="135">
        <v>0.32291666666666669</v>
      </c>
      <c r="I16" s="135">
        <v>0.35069444444444442</v>
      </c>
      <c r="J16" s="135">
        <v>0.37847222222222227</v>
      </c>
      <c r="K16" s="135">
        <v>0.40625</v>
      </c>
      <c r="L16" s="135">
        <v>0.43402777777777773</v>
      </c>
      <c r="M16" s="135">
        <v>0.46180555555555558</v>
      </c>
      <c r="N16" s="135">
        <v>0.48958333333333331</v>
      </c>
      <c r="O16" s="135">
        <v>0.51736111111111105</v>
      </c>
      <c r="P16" s="135">
        <v>0.54513888888888895</v>
      </c>
      <c r="Q16" s="135">
        <v>0.57291666666666663</v>
      </c>
      <c r="R16" s="135">
        <v>0.60069444444444442</v>
      </c>
      <c r="S16" s="135">
        <v>0.62847222222222221</v>
      </c>
      <c r="T16" s="135">
        <v>0.65625</v>
      </c>
      <c r="U16" s="135">
        <v>0.68402777777777779</v>
      </c>
      <c r="V16" s="135">
        <v>0.71180555555555547</v>
      </c>
      <c r="W16" s="135">
        <v>0.73958333333333337</v>
      </c>
      <c r="X16" s="135">
        <v>0.76736111111111116</v>
      </c>
      <c r="Y16" s="135">
        <v>0.79513888888888884</v>
      </c>
      <c r="Z16" s="135">
        <v>0.82291666666666663</v>
      </c>
      <c r="AA16" s="135">
        <v>0.85069444444444453</v>
      </c>
      <c r="AB16" s="135">
        <v>0.87847222222222221</v>
      </c>
    </row>
    <row r="17" spans="1:36" s="122" customFormat="1" ht="18" customHeight="1">
      <c r="B17" s="131" t="s">
        <v>1162</v>
      </c>
      <c r="C17" s="135">
        <v>0.17847222222222223</v>
      </c>
      <c r="D17" s="135">
        <v>0.21249999999999999</v>
      </c>
      <c r="E17" s="135">
        <v>0.24027777777777778</v>
      </c>
      <c r="F17" s="135">
        <v>0.26805555555555555</v>
      </c>
      <c r="G17" s="135">
        <v>0.29583333333333334</v>
      </c>
      <c r="H17" s="135">
        <v>0.32361111111111113</v>
      </c>
      <c r="I17" s="135">
        <v>0.35138888888888892</v>
      </c>
      <c r="J17" s="135">
        <v>0.37916666666666665</v>
      </c>
      <c r="K17" s="135">
        <v>0.4069444444444445</v>
      </c>
      <c r="L17" s="135">
        <v>0.43472222222222223</v>
      </c>
      <c r="M17" s="135">
        <v>0.46249999999999997</v>
      </c>
      <c r="N17" s="135">
        <v>0.49027777777777781</v>
      </c>
      <c r="O17" s="135">
        <v>0.5180555555555556</v>
      </c>
      <c r="P17" s="135">
        <v>0.54583333333333328</v>
      </c>
      <c r="Q17" s="135">
        <v>0.57361111111111118</v>
      </c>
      <c r="R17" s="135">
        <v>0.60138888888888886</v>
      </c>
      <c r="S17" s="135">
        <v>0.62916666666666665</v>
      </c>
      <c r="T17" s="135">
        <v>0.65694444444444444</v>
      </c>
      <c r="U17" s="135">
        <v>0.68472222222222223</v>
      </c>
      <c r="V17" s="135">
        <v>0.71250000000000002</v>
      </c>
      <c r="W17" s="135">
        <v>0.7402777777777777</v>
      </c>
      <c r="X17" s="135">
        <v>0.7680555555555556</v>
      </c>
      <c r="Y17" s="135">
        <v>0.79583333333333339</v>
      </c>
      <c r="Z17" s="135">
        <v>0.82361111111111107</v>
      </c>
      <c r="AA17" s="135">
        <v>0.85138888888888886</v>
      </c>
      <c r="AB17" s="135">
        <v>0.87916666666666676</v>
      </c>
    </row>
    <row r="18" spans="1:36" s="122" customFormat="1" ht="18" customHeight="1">
      <c r="B18" s="131" t="s">
        <v>1393</v>
      </c>
      <c r="C18" s="135">
        <v>0.17916666666666667</v>
      </c>
      <c r="D18" s="135">
        <v>0.21319444444444444</v>
      </c>
      <c r="E18" s="135">
        <v>0.24097222222222223</v>
      </c>
      <c r="F18" s="135">
        <v>0.26874999999999999</v>
      </c>
      <c r="G18" s="135">
        <v>0.29652777777777778</v>
      </c>
      <c r="H18" s="135">
        <v>0.32430555555555557</v>
      </c>
      <c r="I18" s="135">
        <v>0.3520833333333333</v>
      </c>
      <c r="J18" s="135">
        <v>0.37986111111111115</v>
      </c>
      <c r="K18" s="135">
        <v>0.40763888888888888</v>
      </c>
      <c r="L18" s="135">
        <v>0.43541666666666662</v>
      </c>
      <c r="M18" s="135">
        <v>0.46319444444444446</v>
      </c>
      <c r="N18" s="135">
        <v>0.4909722222222222</v>
      </c>
      <c r="O18" s="135">
        <v>0.51874999999999993</v>
      </c>
      <c r="P18" s="135">
        <v>0.54652777777777783</v>
      </c>
      <c r="Q18" s="135">
        <v>0.57430555555555551</v>
      </c>
      <c r="R18" s="135">
        <v>0.6020833333333333</v>
      </c>
      <c r="S18" s="135">
        <v>0.62986111111111109</v>
      </c>
      <c r="T18" s="135">
        <v>0.65763888888888888</v>
      </c>
      <c r="U18" s="135">
        <v>0.68541666666666667</v>
      </c>
      <c r="V18" s="135">
        <v>0.71319444444444446</v>
      </c>
      <c r="W18" s="135">
        <v>0.74097222222222225</v>
      </c>
      <c r="X18" s="135">
        <v>0.76874999999999993</v>
      </c>
      <c r="Y18" s="135">
        <v>0.79652777777777783</v>
      </c>
      <c r="Z18" s="135">
        <v>0.82430555555555562</v>
      </c>
      <c r="AA18" s="135">
        <v>0.8520833333333333</v>
      </c>
      <c r="AB18" s="135">
        <v>0.87986111111111109</v>
      </c>
    </row>
    <row r="19" spans="1:36" s="122" customFormat="1" ht="18" customHeight="1">
      <c r="B19" s="131" t="s">
        <v>1455</v>
      </c>
      <c r="C19" s="135">
        <v>0.17986111111111111</v>
      </c>
      <c r="D19" s="135">
        <v>0.21388888888888891</v>
      </c>
      <c r="E19" s="135">
        <v>0.24166666666666667</v>
      </c>
      <c r="F19" s="135">
        <v>0.26944444444444443</v>
      </c>
      <c r="G19" s="135">
        <v>0.29722222222222222</v>
      </c>
      <c r="H19" s="135">
        <v>0.32500000000000001</v>
      </c>
      <c r="I19" s="135">
        <v>0.3527777777777778</v>
      </c>
      <c r="J19" s="135">
        <v>0.38055555555555554</v>
      </c>
      <c r="K19" s="135">
        <v>0.40833333333333338</v>
      </c>
      <c r="L19" s="135">
        <v>0.43611111111111112</v>
      </c>
      <c r="M19" s="135">
        <v>0.46388888888888885</v>
      </c>
      <c r="N19" s="135">
        <v>0.4916666666666667</v>
      </c>
      <c r="O19" s="135">
        <v>0.51944444444444449</v>
      </c>
      <c r="P19" s="135">
        <v>0.54722222222222217</v>
      </c>
      <c r="Q19" s="135">
        <v>0.57500000000000007</v>
      </c>
      <c r="R19" s="135">
        <v>0.60277777777777775</v>
      </c>
      <c r="S19" s="135">
        <v>0.63055555555555554</v>
      </c>
      <c r="T19" s="135">
        <v>0.65833333333333333</v>
      </c>
      <c r="U19" s="135">
        <v>0.68611111111111101</v>
      </c>
      <c r="V19" s="135">
        <v>0.71388888888888891</v>
      </c>
      <c r="W19" s="135">
        <v>0.7416666666666667</v>
      </c>
      <c r="X19" s="135">
        <v>0.76944444444444438</v>
      </c>
      <c r="Y19" s="135">
        <v>0.79722222222222217</v>
      </c>
      <c r="Z19" s="135">
        <v>0.82500000000000007</v>
      </c>
      <c r="AA19" s="135">
        <v>0.85277777777777775</v>
      </c>
      <c r="AB19" s="135">
        <v>0.88055555555555554</v>
      </c>
      <c r="AC19" s="136"/>
    </row>
    <row r="20" spans="1:36" s="122" customFormat="1" ht="18" customHeight="1">
      <c r="B20" s="131" t="s">
        <v>270</v>
      </c>
      <c r="C20" s="135">
        <v>0.18055555555555555</v>
      </c>
      <c r="D20" s="135">
        <v>0.21458333333333335</v>
      </c>
      <c r="E20" s="135">
        <v>0.24236111111111111</v>
      </c>
      <c r="F20" s="135">
        <v>0.27013888888888887</v>
      </c>
      <c r="G20" s="135">
        <v>0.29791666666666666</v>
      </c>
      <c r="H20" s="135">
        <v>0.32569444444444445</v>
      </c>
      <c r="I20" s="135">
        <v>0.35347222222222219</v>
      </c>
      <c r="J20" s="135">
        <v>0.38125000000000003</v>
      </c>
      <c r="K20" s="135">
        <v>0.40902777777777777</v>
      </c>
      <c r="L20" s="135">
        <v>0.4368055555555555</v>
      </c>
      <c r="M20" s="135">
        <v>0.46458333333333335</v>
      </c>
      <c r="N20" s="135">
        <v>0.49236111111111108</v>
      </c>
      <c r="O20" s="135">
        <v>0.52013888888888882</v>
      </c>
      <c r="P20" s="135">
        <v>0.54791666666666672</v>
      </c>
      <c r="Q20" s="135">
        <v>0.5756944444444444</v>
      </c>
      <c r="R20" s="135">
        <v>0.60347222222222219</v>
      </c>
      <c r="S20" s="135">
        <v>0.63124999999999998</v>
      </c>
      <c r="T20" s="135">
        <v>0.65902777777777777</v>
      </c>
      <c r="U20" s="135">
        <v>0.68680555555555556</v>
      </c>
      <c r="V20" s="135">
        <v>0.71458333333333324</v>
      </c>
      <c r="W20" s="135">
        <v>0.74236111111111114</v>
      </c>
      <c r="X20" s="135">
        <v>0.77013888888888893</v>
      </c>
      <c r="Y20" s="135">
        <v>0.79791666666666661</v>
      </c>
      <c r="Z20" s="135">
        <v>0.8256944444444444</v>
      </c>
      <c r="AA20" s="135">
        <v>0.8534722222222223</v>
      </c>
      <c r="AB20" s="135">
        <v>0.88124999999999998</v>
      </c>
      <c r="AC20" s="124"/>
    </row>
    <row r="21" spans="1:36" ht="18" customHeight="1">
      <c r="B21" s="122"/>
      <c r="C21" s="122"/>
      <c r="D21" s="122"/>
      <c r="E21" s="122"/>
      <c r="F21" s="122"/>
      <c r="G21" s="137"/>
      <c r="H21" s="138"/>
      <c r="K21" s="139"/>
      <c r="L21" s="139"/>
      <c r="M21" s="138"/>
      <c r="N21" s="140"/>
      <c r="O21" s="141"/>
      <c r="P21" s="141"/>
      <c r="R21" s="141"/>
      <c r="T21" s="141"/>
      <c r="V21" s="141"/>
      <c r="W21" s="141"/>
      <c r="Z21" s="141"/>
      <c r="AA21" s="140"/>
      <c r="AB21" s="141"/>
      <c r="AC21" s="140"/>
      <c r="AD21" s="141"/>
      <c r="AE21" s="129"/>
      <c r="AF21" s="141"/>
      <c r="AG21" s="129"/>
      <c r="AH21" s="129"/>
      <c r="AI21" s="141"/>
      <c r="AJ21" s="124"/>
    </row>
    <row r="22" spans="1:36" s="132" customFormat="1" ht="18" customHeight="1">
      <c r="A22" s="122"/>
      <c r="B22" s="133" t="s">
        <v>270</v>
      </c>
      <c r="C22" s="134">
        <v>0.19027777777777777</v>
      </c>
      <c r="D22" s="134">
        <v>0.21805555555555556</v>
      </c>
      <c r="E22" s="134">
        <v>0.24583333333333332</v>
      </c>
      <c r="F22" s="134">
        <v>0.27361111111111114</v>
      </c>
      <c r="G22" s="134">
        <v>0.30138888888888887</v>
      </c>
      <c r="H22" s="134">
        <v>0.30902777777777779</v>
      </c>
      <c r="I22" s="134">
        <v>0.32916666666666666</v>
      </c>
      <c r="J22" s="134">
        <v>0.35694444444444445</v>
      </c>
      <c r="K22" s="134">
        <v>0.38472222222222224</v>
      </c>
      <c r="L22" s="134">
        <v>0.41249999999999998</v>
      </c>
      <c r="M22" s="134">
        <v>0.44027777777777777</v>
      </c>
      <c r="N22" s="134">
        <v>0.46805555555555556</v>
      </c>
      <c r="O22" s="134">
        <v>0.49583333333333335</v>
      </c>
      <c r="P22" s="134">
        <v>0.52361111111111114</v>
      </c>
      <c r="Q22" s="134">
        <v>0.55138888888888893</v>
      </c>
      <c r="R22" s="134">
        <v>0.57916666666666672</v>
      </c>
      <c r="S22" s="134">
        <v>0.60138888888888886</v>
      </c>
      <c r="T22" s="134">
        <v>0.6069444444444444</v>
      </c>
      <c r="U22" s="134">
        <v>0.6118055555555556</v>
      </c>
      <c r="V22" s="134">
        <v>0.63472222222222219</v>
      </c>
      <c r="W22" s="134">
        <v>0.66249999999999998</v>
      </c>
      <c r="X22" s="134">
        <v>0.69027777777777777</v>
      </c>
      <c r="Y22" s="134">
        <v>0.71805555555555556</v>
      </c>
      <c r="Z22" s="134">
        <v>0.74583333333333335</v>
      </c>
      <c r="AA22" s="134">
        <v>0.77361111111111114</v>
      </c>
      <c r="AB22" s="134">
        <v>0.80138888888888893</v>
      </c>
      <c r="AC22" s="134">
        <v>0.82916666666666672</v>
      </c>
      <c r="AD22" s="134">
        <v>0.8569444444444444</v>
      </c>
      <c r="AF22" s="122"/>
    </row>
    <row r="23" spans="1:36" s="122" customFormat="1" ht="18" customHeight="1">
      <c r="A23" s="132"/>
      <c r="B23" s="131" t="s">
        <v>1393</v>
      </c>
      <c r="C23" s="135">
        <v>0.19097222222222221</v>
      </c>
      <c r="D23" s="135">
        <v>0.21875</v>
      </c>
      <c r="E23" s="135">
        <v>0.24652777777777779</v>
      </c>
      <c r="F23" s="135">
        <v>0.27430555555555552</v>
      </c>
      <c r="G23" s="135">
        <v>0.30208333333333331</v>
      </c>
      <c r="H23" s="135">
        <v>0.30972222222222223</v>
      </c>
      <c r="I23" s="135">
        <v>0.3298611111111111</v>
      </c>
      <c r="J23" s="135">
        <v>0.3576388888888889</v>
      </c>
      <c r="K23" s="135">
        <v>0.38541666666666663</v>
      </c>
      <c r="L23" s="135">
        <v>0.41319444444444448</v>
      </c>
      <c r="M23" s="135">
        <v>0.44097222222222221</v>
      </c>
      <c r="N23" s="135">
        <v>0.46874999999999994</v>
      </c>
      <c r="O23" s="135">
        <v>0.49652777777777779</v>
      </c>
      <c r="P23" s="135">
        <v>0.52430555555555558</v>
      </c>
      <c r="Q23" s="135">
        <v>0.55208333333333326</v>
      </c>
      <c r="R23" s="135">
        <v>0.57986111111111116</v>
      </c>
      <c r="S23" s="135">
        <v>0.6020833333333333</v>
      </c>
      <c r="T23" s="135">
        <v>0.60763888888888884</v>
      </c>
      <c r="U23" s="135">
        <v>0.61249999999999993</v>
      </c>
      <c r="V23" s="135">
        <v>0.63541666666666663</v>
      </c>
      <c r="W23" s="135">
        <v>0.66319444444444442</v>
      </c>
      <c r="X23" s="135">
        <v>0.69097222222222221</v>
      </c>
      <c r="Y23" s="135">
        <v>0.71875</v>
      </c>
      <c r="Z23" s="135">
        <v>0.74652777777777768</v>
      </c>
      <c r="AA23" s="135">
        <v>0.77430555555555558</v>
      </c>
      <c r="AB23" s="135">
        <v>0.80208333333333337</v>
      </c>
      <c r="AC23" s="135">
        <v>0.82986111111111105</v>
      </c>
      <c r="AD23" s="135">
        <v>0.85763888888888884</v>
      </c>
    </row>
    <row r="24" spans="1:36" s="122" customFormat="1" ht="18" customHeight="1">
      <c r="B24" s="131" t="s">
        <v>1162</v>
      </c>
      <c r="C24" s="135">
        <v>0.19236111111111112</v>
      </c>
      <c r="D24" s="135">
        <v>0.22013888888888888</v>
      </c>
      <c r="E24" s="135">
        <v>0.24791666666666667</v>
      </c>
      <c r="F24" s="135">
        <v>0.27569444444444446</v>
      </c>
      <c r="G24" s="135">
        <v>0.3034722222222222</v>
      </c>
      <c r="H24" s="135">
        <v>0.31111111111111112</v>
      </c>
      <c r="I24" s="135">
        <v>0.33124999999999999</v>
      </c>
      <c r="J24" s="135">
        <v>0.35902777777777778</v>
      </c>
      <c r="K24" s="135">
        <v>0.38680555555555557</v>
      </c>
      <c r="L24" s="135">
        <v>0.4145833333333333</v>
      </c>
      <c r="M24" s="135">
        <v>0.44236111111111115</v>
      </c>
      <c r="N24" s="135">
        <v>0.47013888888888888</v>
      </c>
      <c r="O24" s="135">
        <v>0.49791666666666662</v>
      </c>
      <c r="P24" s="135">
        <v>0.52569444444444446</v>
      </c>
      <c r="Q24" s="135">
        <v>0.55347222222222225</v>
      </c>
      <c r="R24" s="135">
        <v>0.58124999999999993</v>
      </c>
      <c r="S24" s="135">
        <v>0.60347222222222219</v>
      </c>
      <c r="T24" s="135">
        <v>0.60902777777777783</v>
      </c>
      <c r="U24" s="135">
        <v>0.61388888888888882</v>
      </c>
      <c r="V24" s="135">
        <v>0.63680555555555551</v>
      </c>
      <c r="W24" s="135">
        <v>0.6645833333333333</v>
      </c>
      <c r="X24" s="135">
        <v>0.69236111111111109</v>
      </c>
      <c r="Y24" s="135">
        <v>0.72013888888888899</v>
      </c>
      <c r="Z24" s="135">
        <v>0.74791666666666667</v>
      </c>
      <c r="AA24" s="135">
        <v>0.77569444444444446</v>
      </c>
      <c r="AB24" s="135">
        <v>0.80347222222222225</v>
      </c>
      <c r="AC24" s="135">
        <v>0.83124999999999993</v>
      </c>
      <c r="AD24" s="135">
        <v>0.85902777777777783</v>
      </c>
    </row>
    <row r="25" spans="1:36" s="122" customFormat="1" ht="18" customHeight="1">
      <c r="B25" s="131" t="s">
        <v>491</v>
      </c>
      <c r="C25" s="135">
        <v>0.19305555555555554</v>
      </c>
      <c r="D25" s="135">
        <v>0.22083333333333333</v>
      </c>
      <c r="E25" s="135">
        <v>0.24861111111111112</v>
      </c>
      <c r="F25" s="135">
        <v>0.27638888888888885</v>
      </c>
      <c r="G25" s="135">
        <v>0.30416666666666664</v>
      </c>
      <c r="H25" s="135">
        <v>0.31180555555555556</v>
      </c>
      <c r="I25" s="135">
        <v>0.33194444444444443</v>
      </c>
      <c r="J25" s="135">
        <v>0.35972222222222222</v>
      </c>
      <c r="K25" s="135">
        <v>0.38750000000000001</v>
      </c>
      <c r="L25" s="135">
        <v>0.4152777777777778</v>
      </c>
      <c r="M25" s="135">
        <v>0.44305555555555554</v>
      </c>
      <c r="N25" s="135">
        <v>0.47083333333333338</v>
      </c>
      <c r="O25" s="135">
        <v>0.49861111111111112</v>
      </c>
      <c r="P25" s="135">
        <v>0.52638888888888891</v>
      </c>
      <c r="Q25" s="135">
        <v>0.5541666666666667</v>
      </c>
      <c r="R25" s="135">
        <v>0.58194444444444449</v>
      </c>
      <c r="S25" s="135">
        <v>0.60416666666666663</v>
      </c>
      <c r="T25" s="135">
        <v>0.60972222222222217</v>
      </c>
      <c r="U25" s="135">
        <v>0.61458333333333337</v>
      </c>
      <c r="V25" s="135">
        <v>0.63750000000000007</v>
      </c>
      <c r="W25" s="135">
        <v>0.66527777777777775</v>
      </c>
      <c r="X25" s="135">
        <v>0.69305555555555554</v>
      </c>
      <c r="Y25" s="135">
        <v>0.72083333333333333</v>
      </c>
      <c r="Z25" s="135">
        <v>0.74861111111111101</v>
      </c>
      <c r="AA25" s="135">
        <v>0.77638888888888891</v>
      </c>
      <c r="AB25" s="135">
        <v>0.8041666666666667</v>
      </c>
      <c r="AC25" s="135">
        <v>0.83194444444444438</v>
      </c>
      <c r="AD25" s="135">
        <v>0.85972222222222217</v>
      </c>
    </row>
    <row r="26" spans="1:36" s="122" customFormat="1" ht="18" customHeight="1">
      <c r="B26" s="131" t="s">
        <v>1138</v>
      </c>
      <c r="C26" s="135">
        <v>0.19375000000000001</v>
      </c>
      <c r="D26" s="135">
        <v>0.22152777777777777</v>
      </c>
      <c r="E26" s="135">
        <v>0.24930555555555556</v>
      </c>
      <c r="F26" s="135">
        <v>0.27708333333333335</v>
      </c>
      <c r="G26" s="135">
        <v>0.30486111111111108</v>
      </c>
      <c r="H26" s="135">
        <v>0.3125</v>
      </c>
      <c r="I26" s="135">
        <v>0.33263888888888887</v>
      </c>
      <c r="J26" s="135">
        <v>0.36041666666666666</v>
      </c>
      <c r="K26" s="135">
        <v>0.38819444444444445</v>
      </c>
      <c r="L26" s="135">
        <v>0.41597222222222219</v>
      </c>
      <c r="M26" s="135">
        <v>0.44375000000000003</v>
      </c>
      <c r="N26" s="135">
        <v>0.47152777777777777</v>
      </c>
      <c r="O26" s="135">
        <v>0.4993055555555555</v>
      </c>
      <c r="P26" s="135">
        <v>0.52708333333333335</v>
      </c>
      <c r="Q26" s="135">
        <v>0.55486111111111114</v>
      </c>
      <c r="R26" s="135">
        <v>0.58263888888888882</v>
      </c>
      <c r="S26" s="135">
        <v>0.60486111111111118</v>
      </c>
      <c r="T26" s="135">
        <v>0.61041666666666672</v>
      </c>
      <c r="U26" s="135">
        <v>0.61527777777777781</v>
      </c>
      <c r="V26" s="135">
        <v>0.6381944444444444</v>
      </c>
      <c r="W26" s="135">
        <v>0.66597222222222219</v>
      </c>
      <c r="X26" s="135">
        <v>0.69374999999999998</v>
      </c>
      <c r="Y26" s="135">
        <v>0.72152777777777777</v>
      </c>
      <c r="Z26" s="135">
        <v>0.74930555555555556</v>
      </c>
      <c r="AA26" s="135">
        <v>0.77708333333333324</v>
      </c>
      <c r="AB26" s="135">
        <v>0.80486111111111114</v>
      </c>
      <c r="AC26" s="135">
        <v>0.83263888888888893</v>
      </c>
      <c r="AD26" s="135">
        <v>0.86041666666666661</v>
      </c>
    </row>
    <row r="27" spans="1:36" s="122" customFormat="1" ht="18" customHeight="1">
      <c r="B27" s="131" t="s">
        <v>1453</v>
      </c>
      <c r="C27" s="135">
        <v>0.19444444444444445</v>
      </c>
      <c r="D27" s="135">
        <v>0.22222222222222221</v>
      </c>
      <c r="E27" s="135">
        <v>0.25</v>
      </c>
      <c r="F27" s="135">
        <v>0.27777777777777779</v>
      </c>
      <c r="G27" s="135">
        <v>0.30555555555555552</v>
      </c>
      <c r="H27" s="135">
        <v>0.31319444444444444</v>
      </c>
      <c r="I27" s="135">
        <v>0.33333333333333331</v>
      </c>
      <c r="J27" s="135">
        <v>0.3611111111111111</v>
      </c>
      <c r="K27" s="135">
        <v>0.3888888888888889</v>
      </c>
      <c r="L27" s="135">
        <v>0.41666666666666669</v>
      </c>
      <c r="M27" s="135">
        <v>0.44444444444444442</v>
      </c>
      <c r="N27" s="135">
        <v>0.47222222222222227</v>
      </c>
      <c r="O27" s="135">
        <v>0.5</v>
      </c>
      <c r="P27" s="135">
        <v>0.52777777777777779</v>
      </c>
      <c r="Q27" s="135">
        <v>0.55555555555555558</v>
      </c>
      <c r="R27" s="135">
        <v>0.58333333333333337</v>
      </c>
      <c r="S27" s="135">
        <v>0.60555555555555551</v>
      </c>
      <c r="T27" s="135">
        <v>0.61111111111111105</v>
      </c>
      <c r="U27" s="135">
        <v>0.61597222222222225</v>
      </c>
      <c r="V27" s="135">
        <v>0.63888888888888895</v>
      </c>
      <c r="W27" s="135">
        <v>0.66666666666666663</v>
      </c>
      <c r="X27" s="135">
        <v>0.69444444444444453</v>
      </c>
      <c r="Y27" s="135">
        <v>0.72222222222222221</v>
      </c>
      <c r="Z27" s="135">
        <v>0.75</v>
      </c>
      <c r="AA27" s="135">
        <v>0.77777777777777779</v>
      </c>
      <c r="AB27" s="135">
        <v>0.80555555555555547</v>
      </c>
      <c r="AC27" s="135">
        <v>0.83333333333333337</v>
      </c>
      <c r="AD27" s="135">
        <v>0.86111111111111116</v>
      </c>
    </row>
    <row r="28" spans="1:36" s="122" customFormat="1" ht="18" customHeight="1">
      <c r="B28" s="131" t="s">
        <v>1452</v>
      </c>
      <c r="C28" s="135">
        <v>0.19513888888888889</v>
      </c>
      <c r="D28" s="135">
        <v>0.22291666666666665</v>
      </c>
      <c r="E28" s="135">
        <v>0.25069444444444444</v>
      </c>
      <c r="F28" s="135">
        <v>0.27847222222222223</v>
      </c>
      <c r="G28" s="135">
        <v>0.30624999999999997</v>
      </c>
      <c r="H28" s="135">
        <v>0.31388888888888888</v>
      </c>
      <c r="I28" s="135">
        <v>0.33402777777777781</v>
      </c>
      <c r="J28" s="135">
        <v>0.36180555555555555</v>
      </c>
      <c r="K28" s="135">
        <v>0.38958333333333334</v>
      </c>
      <c r="L28" s="135">
        <v>0.41736111111111113</v>
      </c>
      <c r="M28" s="135">
        <v>0.44513888888888892</v>
      </c>
      <c r="N28" s="135">
        <v>0.47291666666666665</v>
      </c>
      <c r="O28" s="135">
        <v>0.50069444444444444</v>
      </c>
      <c r="P28" s="135">
        <v>0.52847222222222223</v>
      </c>
      <c r="Q28" s="135">
        <v>0.55625000000000002</v>
      </c>
      <c r="R28" s="135">
        <v>0.58402777777777781</v>
      </c>
      <c r="S28" s="135">
        <v>0.60625000000000007</v>
      </c>
      <c r="T28" s="135">
        <v>0.6118055555555556</v>
      </c>
      <c r="U28" s="135">
        <v>0.6166666666666667</v>
      </c>
      <c r="V28" s="135">
        <v>0.63958333333333328</v>
      </c>
      <c r="W28" s="135">
        <v>0.66736111111111107</v>
      </c>
      <c r="X28" s="135">
        <v>0.69513888888888886</v>
      </c>
      <c r="Y28" s="135">
        <v>0.72291666666666676</v>
      </c>
      <c r="Z28" s="135">
        <v>0.75069444444444444</v>
      </c>
      <c r="AA28" s="135">
        <v>0.77847222222222223</v>
      </c>
      <c r="AB28" s="135">
        <v>0.80625000000000002</v>
      </c>
      <c r="AC28" s="135">
        <v>0.8340277777777777</v>
      </c>
      <c r="AD28" s="135">
        <v>0.8618055555555556</v>
      </c>
      <c r="AF28" s="124"/>
    </row>
    <row r="29" spans="1:36" s="122" customFormat="1" ht="18" customHeight="1">
      <c r="B29" s="131" t="s">
        <v>1271</v>
      </c>
      <c r="C29" s="135">
        <v>0.19583333333333333</v>
      </c>
      <c r="D29" s="135">
        <v>0.22361111111111112</v>
      </c>
      <c r="E29" s="135">
        <v>0.25138888888888888</v>
      </c>
      <c r="F29" s="135">
        <v>0.27916666666666667</v>
      </c>
      <c r="G29" s="135">
        <v>0.30694444444444446</v>
      </c>
      <c r="H29" s="135">
        <v>0.31666666666666665</v>
      </c>
      <c r="I29" s="135">
        <v>0.3347222222222222</v>
      </c>
      <c r="J29" s="135">
        <v>0.36249999999999999</v>
      </c>
      <c r="K29" s="135">
        <v>0.39027777777777778</v>
      </c>
      <c r="L29" s="135">
        <v>0.41805555555555557</v>
      </c>
      <c r="M29" s="135">
        <v>0.44583333333333336</v>
      </c>
      <c r="N29" s="135">
        <v>0.47361111111111109</v>
      </c>
      <c r="O29" s="135">
        <v>0.50138888888888888</v>
      </c>
      <c r="P29" s="135">
        <v>0.52916666666666667</v>
      </c>
      <c r="Q29" s="135">
        <v>0.55694444444444446</v>
      </c>
      <c r="R29" s="135">
        <v>0.58472222222222225</v>
      </c>
      <c r="S29" s="135">
        <v>0.6069444444444444</v>
      </c>
      <c r="T29" s="135">
        <v>0.61250000000000004</v>
      </c>
      <c r="U29" s="135">
        <v>0.61736111111111114</v>
      </c>
      <c r="V29" s="135">
        <v>0.64027777777777772</v>
      </c>
      <c r="W29" s="135">
        <v>0.66805555555555551</v>
      </c>
      <c r="X29" s="135">
        <v>0.6958333333333333</v>
      </c>
      <c r="Y29" s="135">
        <v>0.72361111111111109</v>
      </c>
      <c r="Z29" s="135">
        <v>0.75138888888888888</v>
      </c>
      <c r="AA29" s="135">
        <v>0.77916666666666667</v>
      </c>
      <c r="AB29" s="135">
        <v>0.80694444444444446</v>
      </c>
      <c r="AC29" s="135">
        <v>0.83472222222222225</v>
      </c>
      <c r="AD29" s="135">
        <v>0.86250000000000004</v>
      </c>
    </row>
    <row r="30" spans="1:36" s="122" customFormat="1" ht="18" customHeight="1">
      <c r="B30" s="131" t="s">
        <v>1451</v>
      </c>
      <c r="C30" s="135">
        <v>0.19652777777777777</v>
      </c>
      <c r="D30" s="135">
        <v>0.22430555555555556</v>
      </c>
      <c r="E30" s="135">
        <v>0.25208333333333333</v>
      </c>
      <c r="F30" s="135">
        <v>0.27986111111111112</v>
      </c>
      <c r="G30" s="135">
        <v>0.30763888888888891</v>
      </c>
      <c r="H30" s="135">
        <v>0.31736111111111115</v>
      </c>
      <c r="I30" s="135">
        <v>0.3354166666666667</v>
      </c>
      <c r="J30" s="135">
        <v>0.36319444444444443</v>
      </c>
      <c r="K30" s="135">
        <v>0.39097222222222222</v>
      </c>
      <c r="L30" s="135">
        <v>0.41875000000000001</v>
      </c>
      <c r="M30" s="135">
        <v>0.4465277777777778</v>
      </c>
      <c r="N30" s="135">
        <v>0.47430555555555554</v>
      </c>
      <c r="O30" s="135">
        <v>0.50208333333333333</v>
      </c>
      <c r="P30" s="135">
        <v>0.52986111111111112</v>
      </c>
      <c r="Q30" s="135">
        <v>0.55763888888888891</v>
      </c>
      <c r="R30" s="135">
        <v>0.5854166666666667</v>
      </c>
      <c r="S30" s="135">
        <v>0.60763888888888895</v>
      </c>
      <c r="T30" s="135">
        <v>0.61319444444444449</v>
      </c>
      <c r="U30" s="135">
        <v>0.61805555555555558</v>
      </c>
      <c r="V30" s="135">
        <v>0.64097222222222217</v>
      </c>
      <c r="W30" s="135">
        <v>0.66875000000000007</v>
      </c>
      <c r="X30" s="135">
        <v>0.69652777777777775</v>
      </c>
      <c r="Y30" s="135">
        <v>0.72430555555555554</v>
      </c>
      <c r="Z30" s="135">
        <v>0.75208333333333333</v>
      </c>
      <c r="AA30" s="135">
        <v>0.77986111111111101</v>
      </c>
      <c r="AB30" s="135">
        <v>0.80763888888888891</v>
      </c>
      <c r="AC30" s="135">
        <v>0.8354166666666667</v>
      </c>
      <c r="AD30" s="135">
        <v>0.86319444444444438</v>
      </c>
      <c r="AF30" s="124"/>
    </row>
    <row r="31" spans="1:36" s="122" customFormat="1" ht="18" customHeight="1">
      <c r="B31" s="131" t="s">
        <v>746</v>
      </c>
      <c r="C31" s="135">
        <v>0.19722222222222222</v>
      </c>
      <c r="D31" s="135">
        <v>0.22500000000000001</v>
      </c>
      <c r="E31" s="135">
        <v>0.25277777777777777</v>
      </c>
      <c r="F31" s="135">
        <v>0.28055555555555556</v>
      </c>
      <c r="G31" s="135">
        <v>0.30833333333333335</v>
      </c>
      <c r="H31" s="135">
        <v>0.31805555555555554</v>
      </c>
      <c r="I31" s="135">
        <v>0.33611111111111108</v>
      </c>
      <c r="J31" s="135">
        <v>0.36388888888888887</v>
      </c>
      <c r="K31" s="135">
        <v>0.39166666666666666</v>
      </c>
      <c r="L31" s="135">
        <v>0.41944444444444445</v>
      </c>
      <c r="M31" s="135">
        <v>0.44722222222222219</v>
      </c>
      <c r="N31" s="135">
        <v>0.47500000000000003</v>
      </c>
      <c r="O31" s="135">
        <v>0.50277777777777777</v>
      </c>
      <c r="P31" s="135">
        <v>0.53055555555555556</v>
      </c>
      <c r="Q31" s="135">
        <v>0.55833333333333335</v>
      </c>
      <c r="R31" s="135">
        <v>0.58611111111111114</v>
      </c>
      <c r="S31" s="135">
        <v>0.60833333333333328</v>
      </c>
      <c r="T31" s="135">
        <v>0.61388888888888882</v>
      </c>
      <c r="U31" s="135">
        <v>0.61875000000000002</v>
      </c>
      <c r="V31" s="135">
        <v>0.64166666666666672</v>
      </c>
      <c r="W31" s="135">
        <v>0.6694444444444444</v>
      </c>
      <c r="X31" s="135">
        <v>0.6972222222222223</v>
      </c>
      <c r="Y31" s="135">
        <v>0.72499999999999998</v>
      </c>
      <c r="Z31" s="135">
        <v>0.75277777777777777</v>
      </c>
      <c r="AA31" s="135">
        <v>0.78055555555555556</v>
      </c>
      <c r="AB31" s="135">
        <v>0.80833333333333324</v>
      </c>
      <c r="AC31" s="135">
        <v>0.83611111111111114</v>
      </c>
      <c r="AD31" s="135">
        <v>0.86388888888888893</v>
      </c>
      <c r="AF31" s="130"/>
    </row>
    <row r="32" spans="1:36" s="122" customFormat="1" ht="18" customHeight="1">
      <c r="B32" s="131" t="s">
        <v>1450</v>
      </c>
      <c r="C32" s="135">
        <v>0.19791666666666666</v>
      </c>
      <c r="D32" s="135">
        <v>0.22569444444444445</v>
      </c>
      <c r="E32" s="135">
        <v>0.25347222222222221</v>
      </c>
      <c r="F32" s="135">
        <v>0.28125</v>
      </c>
      <c r="G32" s="135">
        <v>0.30902777777777779</v>
      </c>
      <c r="H32" s="135">
        <v>0.31875000000000003</v>
      </c>
      <c r="I32" s="135">
        <v>0.33680555555555558</v>
      </c>
      <c r="J32" s="135">
        <v>0.36458333333333331</v>
      </c>
      <c r="K32" s="135">
        <v>0.3923611111111111</v>
      </c>
      <c r="L32" s="135">
        <v>0.4201388888888889</v>
      </c>
      <c r="M32" s="135">
        <v>0.44791666666666669</v>
      </c>
      <c r="N32" s="135">
        <v>0.47569444444444442</v>
      </c>
      <c r="O32" s="135">
        <v>0.50347222222222221</v>
      </c>
      <c r="P32" s="135">
        <v>0.53125</v>
      </c>
      <c r="Q32" s="135">
        <v>0.55902777777777779</v>
      </c>
      <c r="R32" s="135">
        <v>0.58680555555555558</v>
      </c>
      <c r="S32" s="135">
        <v>0.60902777777777783</v>
      </c>
      <c r="T32" s="135">
        <v>0.61458333333333337</v>
      </c>
      <c r="U32" s="135">
        <v>0.61944444444444446</v>
      </c>
      <c r="V32" s="135">
        <v>0.64236111111111105</v>
      </c>
      <c r="W32" s="135">
        <v>0.67013888888888884</v>
      </c>
      <c r="X32" s="135">
        <v>0.69791666666666663</v>
      </c>
      <c r="Y32" s="135">
        <v>0.72569444444444453</v>
      </c>
      <c r="Z32" s="135">
        <v>0.75347222222222221</v>
      </c>
      <c r="AA32" s="135">
        <v>0.78125</v>
      </c>
      <c r="AB32" s="135">
        <v>0.80902777777777779</v>
      </c>
      <c r="AC32" s="135">
        <v>0.83680555555555547</v>
      </c>
      <c r="AD32" s="135">
        <v>0.86458333333333337</v>
      </c>
      <c r="AF32" s="124"/>
    </row>
    <row r="33" spans="2:36" s="122" customFormat="1" ht="18" customHeight="1">
      <c r="B33" s="131" t="s">
        <v>603</v>
      </c>
      <c r="C33" s="135">
        <v>0.1986111111111111</v>
      </c>
      <c r="D33" s="135">
        <v>0.22638888888888889</v>
      </c>
      <c r="E33" s="135">
        <v>0.25416666666666665</v>
      </c>
      <c r="F33" s="135">
        <v>0.28194444444444444</v>
      </c>
      <c r="G33" s="135">
        <v>0.30972222222222223</v>
      </c>
      <c r="H33" s="135">
        <v>0.31944444444444448</v>
      </c>
      <c r="I33" s="135">
        <v>0.33749999999999997</v>
      </c>
      <c r="J33" s="135">
        <v>0.36527777777777781</v>
      </c>
      <c r="K33" s="135">
        <v>0.39305555555555555</v>
      </c>
      <c r="L33" s="135">
        <v>0.42083333333333334</v>
      </c>
      <c r="M33" s="135">
        <v>0.44861111111111113</v>
      </c>
      <c r="N33" s="135">
        <v>0.47638888888888892</v>
      </c>
      <c r="O33" s="135">
        <v>0.50416666666666665</v>
      </c>
      <c r="P33" s="135">
        <v>0.53194444444444444</v>
      </c>
      <c r="Q33" s="135">
        <v>0.55972222222222223</v>
      </c>
      <c r="R33" s="135">
        <v>0.58750000000000002</v>
      </c>
      <c r="S33" s="135">
        <v>0.60972222222222217</v>
      </c>
      <c r="T33" s="135">
        <v>0.61527777777777781</v>
      </c>
      <c r="U33" s="135">
        <v>0.62013888888888891</v>
      </c>
      <c r="V33" s="135">
        <v>0.6430555555555556</v>
      </c>
      <c r="W33" s="135">
        <v>0.67083333333333339</v>
      </c>
      <c r="X33" s="135">
        <v>0.69861111111111107</v>
      </c>
      <c r="Y33" s="135">
        <v>0.72638888888888886</v>
      </c>
      <c r="Z33" s="135">
        <v>0.75416666666666676</v>
      </c>
      <c r="AA33" s="135">
        <v>0.78194444444444444</v>
      </c>
      <c r="AB33" s="135">
        <v>0.80972222222222223</v>
      </c>
      <c r="AC33" s="135">
        <v>0.83750000000000002</v>
      </c>
      <c r="AD33" s="135">
        <v>0.8652777777777777</v>
      </c>
      <c r="AF33" s="124"/>
    </row>
    <row r="34" spans="2:36" s="122" customFormat="1" ht="18" customHeight="1">
      <c r="B34" s="131" t="s">
        <v>1120</v>
      </c>
      <c r="C34" s="135">
        <v>0.19930555555555554</v>
      </c>
      <c r="D34" s="135">
        <v>0.22708333333333333</v>
      </c>
      <c r="E34" s="135">
        <v>0.25486111111111109</v>
      </c>
      <c r="F34" s="135">
        <v>0.28263888888888888</v>
      </c>
      <c r="G34" s="135">
        <v>0.31041666666666667</v>
      </c>
      <c r="H34" s="135">
        <v>0.32013888888888892</v>
      </c>
      <c r="I34" s="135">
        <v>0.33819444444444446</v>
      </c>
      <c r="J34" s="135">
        <v>0.3659722222222222</v>
      </c>
      <c r="K34" s="135">
        <v>0.39374999999999999</v>
      </c>
      <c r="L34" s="135">
        <v>0.42152777777777778</v>
      </c>
      <c r="M34" s="135">
        <v>0.44930555555555557</v>
      </c>
      <c r="N34" s="135">
        <v>0.4770833333333333</v>
      </c>
      <c r="O34" s="135">
        <v>0.50486111111111109</v>
      </c>
      <c r="P34" s="135">
        <v>0.53263888888888888</v>
      </c>
      <c r="Q34" s="135">
        <v>0.56041666666666667</v>
      </c>
      <c r="R34" s="135">
        <v>0.58819444444444446</v>
      </c>
      <c r="S34" s="135">
        <v>0.61041666666666672</v>
      </c>
      <c r="T34" s="135">
        <v>0.61597222222222225</v>
      </c>
      <c r="U34" s="135">
        <v>0.62083333333333335</v>
      </c>
      <c r="V34" s="135">
        <v>0.64374999999999993</v>
      </c>
      <c r="W34" s="135">
        <v>0.67152777777777783</v>
      </c>
      <c r="X34" s="135">
        <v>0.69930555555555562</v>
      </c>
      <c r="Y34" s="135">
        <v>0.7270833333333333</v>
      </c>
      <c r="Z34" s="135">
        <v>0.75486111111111109</v>
      </c>
      <c r="AA34" s="135">
        <v>0.78263888888888899</v>
      </c>
      <c r="AB34" s="135">
        <v>0.81041666666666667</v>
      </c>
      <c r="AC34" s="135">
        <v>0.83819444444444446</v>
      </c>
      <c r="AD34" s="135">
        <v>0.86597222222222225</v>
      </c>
    </row>
    <row r="35" spans="2:36" s="122" customFormat="1" ht="18" customHeight="1">
      <c r="B35" s="131" t="s">
        <v>270</v>
      </c>
      <c r="C35" s="135">
        <v>0.20069444444444443</v>
      </c>
      <c r="D35" s="135">
        <v>0.22847222222222222</v>
      </c>
      <c r="E35" s="135">
        <v>0.25625000000000003</v>
      </c>
      <c r="F35" s="135">
        <v>0.28402777777777777</v>
      </c>
      <c r="G35" s="135">
        <v>0.31180555555555556</v>
      </c>
      <c r="H35" s="135">
        <v>0.3215277777777778</v>
      </c>
      <c r="I35" s="135">
        <v>0.33958333333333335</v>
      </c>
      <c r="J35" s="135">
        <v>0.36736111111111108</v>
      </c>
      <c r="K35" s="135">
        <v>0.39513888888888887</v>
      </c>
      <c r="L35" s="135">
        <v>0.42291666666666666</v>
      </c>
      <c r="M35" s="135">
        <v>0.45069444444444445</v>
      </c>
      <c r="N35" s="135">
        <v>0.47847222222222219</v>
      </c>
      <c r="O35" s="135">
        <v>0.50624999999999998</v>
      </c>
      <c r="P35" s="135">
        <v>0.53402777777777777</v>
      </c>
      <c r="Q35" s="135">
        <v>0.56180555555555556</v>
      </c>
      <c r="R35" s="135">
        <v>0.58958333333333335</v>
      </c>
      <c r="S35" s="135">
        <v>0.6118055555555556</v>
      </c>
      <c r="T35" s="135">
        <v>0.61736111111111114</v>
      </c>
      <c r="U35" s="135">
        <v>0.62222222222222223</v>
      </c>
      <c r="V35" s="135">
        <v>0.64513888888888882</v>
      </c>
      <c r="W35" s="135">
        <v>0.67291666666666661</v>
      </c>
      <c r="X35" s="135">
        <v>0.7006944444444444</v>
      </c>
      <c r="Y35" s="135">
        <v>0.7284722222222223</v>
      </c>
      <c r="Z35" s="135">
        <v>0.75624999999999998</v>
      </c>
      <c r="AA35" s="135">
        <v>0.78402777777777777</v>
      </c>
      <c r="AB35" s="135">
        <v>0.81180555555555556</v>
      </c>
      <c r="AC35" s="135">
        <v>0.83958333333333324</v>
      </c>
      <c r="AD35" s="135">
        <v>0.86736111111111114</v>
      </c>
      <c r="AF35" s="124"/>
    </row>
    <row r="36" spans="2:36" s="122" customFormat="1" ht="18" customHeight="1">
      <c r="AJ36" s="124"/>
    </row>
  </sheetData>
  <pageMargins left="0.7" right="0.7" top="0.75" bottom="0.75" header="0.3" footer="0.3"/>
  <pageSetup paperSize="8" scale="52" orientation="landscape" r:id="rId1"/>
  <colBreaks count="1" manualBreakCount="1">
    <brk id="68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M35"/>
  <sheetViews>
    <sheetView showGridLines="0" tabSelected="1" zoomScale="75" zoomScaleNormal="75" zoomScaleSheetLayoutView="75" workbookViewId="0">
      <pane xSplit="2" topLeftCell="C1" activePane="topRight" state="frozen"/>
      <selection sqref="A1:AF1048576"/>
      <selection pane="topRight" activeCell="AF7" sqref="AF7"/>
    </sheetView>
  </sheetViews>
  <sheetFormatPr defaultColWidth="9.109375" defaultRowHeight="18" customHeight="1"/>
  <cols>
    <col min="1" max="1" width="2.5546875" style="124" customWidth="1"/>
    <col min="2" max="2" width="23.109375" style="122" customWidth="1"/>
    <col min="3" max="3" width="9.88671875" style="124" customWidth="1"/>
    <col min="4" max="4" width="12.88671875" style="122" customWidth="1"/>
    <col min="5" max="5" width="12.5546875" style="124" customWidth="1"/>
    <col min="6" max="6" width="11.109375" style="124" customWidth="1"/>
    <col min="7" max="32" width="10" style="124" customWidth="1"/>
    <col min="33" max="33" width="2.5546875" style="124" customWidth="1"/>
    <col min="34" max="39" width="9.88671875" style="124" customWidth="1"/>
    <col min="40" max="41" width="9.109375" style="122" customWidth="1"/>
    <col min="42" max="16384" width="9.109375" style="122"/>
  </cols>
  <sheetData>
    <row r="1" spans="1:39" ht="18" customHeight="1" thickBot="1">
      <c r="B1" s="123"/>
      <c r="D1" s="124"/>
    </row>
    <row r="2" spans="1:39" s="125" customFormat="1" ht="21.75" customHeight="1">
      <c r="A2" s="126"/>
      <c r="B2" s="157" t="str">
        <f>'237 (Mo-Fri)'!B2</f>
        <v>Route 237: Robinvale - Atlantis</v>
      </c>
      <c r="C2" s="144"/>
      <c r="D2" s="144"/>
      <c r="E2" s="145"/>
      <c r="F2" s="145"/>
      <c r="G2" s="144"/>
      <c r="H2" s="144"/>
      <c r="I2" s="144"/>
      <c r="J2" s="144"/>
      <c r="K2" s="144"/>
      <c r="L2" s="145"/>
      <c r="M2" s="144"/>
      <c r="N2" s="144"/>
      <c r="O2" s="145"/>
      <c r="P2" s="144"/>
      <c r="Q2" s="144"/>
      <c r="R2" s="145"/>
      <c r="S2" s="144"/>
      <c r="T2" s="144"/>
      <c r="U2" s="145"/>
      <c r="V2" s="144"/>
      <c r="W2" s="144"/>
      <c r="X2" s="145"/>
      <c r="Y2" s="144"/>
      <c r="Z2" s="144"/>
      <c r="AA2" s="145"/>
      <c r="AB2" s="144"/>
      <c r="AC2" s="144"/>
      <c r="AD2" s="145"/>
      <c r="AE2" s="145"/>
      <c r="AF2" s="146"/>
      <c r="AG2" s="126"/>
    </row>
    <row r="3" spans="1:39" s="128" customFormat="1" ht="21.75" customHeight="1">
      <c r="A3" s="127"/>
      <c r="B3" s="158" t="str">
        <f>'237 (Mo-Fri)'!$B$3</f>
        <v>Timetable effective 28 May 2022</v>
      </c>
      <c r="C3" s="148"/>
      <c r="D3" s="148"/>
      <c r="E3" s="149"/>
      <c r="F3" s="149"/>
      <c r="G3" s="148"/>
      <c r="H3" s="148"/>
      <c r="I3" s="148"/>
      <c r="J3" s="148"/>
      <c r="K3" s="148"/>
      <c r="L3" s="149"/>
      <c r="M3" s="148"/>
      <c r="N3" s="148"/>
      <c r="O3" s="149"/>
      <c r="P3" s="148"/>
      <c r="Q3" s="148"/>
      <c r="R3" s="149"/>
      <c r="S3" s="148"/>
      <c r="T3" s="148"/>
      <c r="U3" s="149"/>
      <c r="V3" s="148"/>
      <c r="W3" s="148"/>
      <c r="X3" s="149"/>
      <c r="Y3" s="148"/>
      <c r="Z3" s="148"/>
      <c r="AA3" s="149"/>
      <c r="AB3" s="148"/>
      <c r="AC3" s="148"/>
      <c r="AD3" s="149"/>
      <c r="AE3" s="149"/>
      <c r="AF3" s="150"/>
      <c r="AG3" s="127"/>
    </row>
    <row r="4" spans="1:39" s="125" customFormat="1" ht="21.75" customHeight="1" thickBot="1">
      <c r="A4" s="126"/>
      <c r="B4" s="159" t="s">
        <v>1493</v>
      </c>
      <c r="C4" s="152"/>
      <c r="D4" s="152"/>
      <c r="E4" s="153"/>
      <c r="F4" s="153"/>
      <c r="G4" s="152"/>
      <c r="H4" s="152"/>
      <c r="I4" s="152"/>
      <c r="J4" s="152"/>
      <c r="K4" s="152"/>
      <c r="L4" s="152"/>
      <c r="M4" s="152"/>
      <c r="N4" s="152"/>
      <c r="O4" s="153"/>
      <c r="P4" s="152"/>
      <c r="Q4" s="152"/>
      <c r="R4" s="153"/>
      <c r="S4" s="152"/>
      <c r="T4" s="152"/>
      <c r="U4" s="153"/>
      <c r="V4" s="152"/>
      <c r="W4" s="152"/>
      <c r="X4" s="153"/>
      <c r="Y4" s="152"/>
      <c r="Z4" s="152"/>
      <c r="AA4" s="153"/>
      <c r="AB4" s="152"/>
      <c r="AC4" s="152"/>
      <c r="AD4" s="153"/>
      <c r="AE4" s="153"/>
      <c r="AF4" s="154"/>
      <c r="AG4" s="126"/>
    </row>
    <row r="5" spans="1:39" ht="18" customHeight="1">
      <c r="C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9" s="132" customFormat="1" ht="18" customHeight="1">
      <c r="A6" s="136"/>
      <c r="B6" s="133" t="s">
        <v>270</v>
      </c>
      <c r="C6" s="134">
        <v>0.20416666666666669</v>
      </c>
      <c r="D6" s="134">
        <v>0.23194444444444443</v>
      </c>
      <c r="E6" s="134">
        <v>0.25972222222222224</v>
      </c>
      <c r="F6" s="134">
        <v>0.28750000000000003</v>
      </c>
      <c r="G6" s="134">
        <v>0.31527777777777777</v>
      </c>
      <c r="H6" s="134">
        <v>0.3430555555555555</v>
      </c>
      <c r="I6" s="134">
        <v>0.37083333333333335</v>
      </c>
      <c r="J6" s="134">
        <v>0.39861111111111108</v>
      </c>
      <c r="K6" s="134">
        <v>0.42638888888888887</v>
      </c>
      <c r="L6" s="134">
        <v>0.45416666666666666</v>
      </c>
      <c r="M6" s="134">
        <v>0.48194444444444445</v>
      </c>
      <c r="N6" s="134">
        <v>0.50972222222222219</v>
      </c>
      <c r="O6" s="134">
        <v>0.53749999999999998</v>
      </c>
      <c r="P6" s="134">
        <v>0.56527777777777777</v>
      </c>
      <c r="Q6" s="134">
        <v>0.59305555555555556</v>
      </c>
      <c r="R6" s="134">
        <v>0.62083333333333335</v>
      </c>
      <c r="S6" s="134">
        <v>0.64861111111111114</v>
      </c>
      <c r="T6" s="134">
        <v>0.67638888888888893</v>
      </c>
      <c r="U6" s="134">
        <v>0.70416666666666661</v>
      </c>
      <c r="V6" s="134">
        <v>0.7319444444444444</v>
      </c>
      <c r="W6" s="134">
        <v>0.7597222222222223</v>
      </c>
      <c r="X6" s="134">
        <v>0.78749999999999998</v>
      </c>
      <c r="Y6" s="134">
        <v>0.81527777777777777</v>
      </c>
      <c r="Z6" s="134">
        <v>0.84305555555555556</v>
      </c>
      <c r="AA6" s="134">
        <v>0.87083333333333324</v>
      </c>
      <c r="AB6" s="136"/>
    </row>
    <row r="7" spans="1:39" ht="18" customHeight="1">
      <c r="A7" s="155"/>
      <c r="B7" s="131" t="s">
        <v>1120</v>
      </c>
      <c r="C7" s="135">
        <v>0.20486111111111113</v>
      </c>
      <c r="D7" s="135">
        <v>0.23263888888888887</v>
      </c>
      <c r="E7" s="135">
        <v>0.26041666666666669</v>
      </c>
      <c r="F7" s="135">
        <v>0.28819444444444448</v>
      </c>
      <c r="G7" s="135">
        <v>0.31597222222222221</v>
      </c>
      <c r="H7" s="135">
        <v>0.34375</v>
      </c>
      <c r="I7" s="135">
        <v>0.37152777777777773</v>
      </c>
      <c r="J7" s="135">
        <v>0.39930555555555558</v>
      </c>
      <c r="K7" s="135">
        <v>0.42708333333333331</v>
      </c>
      <c r="L7" s="135">
        <v>0.4548611111111111</v>
      </c>
      <c r="M7" s="135">
        <v>0.4826388888888889</v>
      </c>
      <c r="N7" s="135">
        <v>0.51041666666666663</v>
      </c>
      <c r="O7" s="135">
        <v>0.53819444444444442</v>
      </c>
      <c r="P7" s="135">
        <v>0.56597222222222221</v>
      </c>
      <c r="Q7" s="135">
        <v>0.59375</v>
      </c>
      <c r="R7" s="135">
        <v>0.62152777777777779</v>
      </c>
      <c r="S7" s="135">
        <v>0.64930555555555558</v>
      </c>
      <c r="T7" s="135">
        <v>0.67708333333333337</v>
      </c>
      <c r="U7" s="135">
        <v>0.70486111111111116</v>
      </c>
      <c r="V7" s="135">
        <v>0.73263888888888884</v>
      </c>
      <c r="W7" s="135">
        <v>0.76041666666666663</v>
      </c>
      <c r="X7" s="135">
        <v>0.78819444444444453</v>
      </c>
      <c r="Y7" s="135">
        <v>0.81597222222222221</v>
      </c>
      <c r="Z7" s="135">
        <v>0.84375</v>
      </c>
      <c r="AA7" s="135">
        <v>0.87152777777777779</v>
      </c>
      <c r="AB7" s="155"/>
      <c r="AI7" s="122"/>
      <c r="AJ7" s="122"/>
      <c r="AK7" s="122"/>
      <c r="AL7" s="122"/>
      <c r="AM7" s="122"/>
    </row>
    <row r="8" spans="1:39" ht="18" customHeight="1">
      <c r="A8" s="122"/>
      <c r="B8" s="131" t="s">
        <v>603</v>
      </c>
      <c r="C8" s="135">
        <v>0.20555555555555557</v>
      </c>
      <c r="D8" s="135">
        <v>0.23333333333333331</v>
      </c>
      <c r="E8" s="135">
        <v>0.26111111111111113</v>
      </c>
      <c r="F8" s="135">
        <v>0.28888888888888892</v>
      </c>
      <c r="G8" s="135">
        <v>0.31666666666666665</v>
      </c>
      <c r="H8" s="135">
        <v>0.3444444444444445</v>
      </c>
      <c r="I8" s="135">
        <v>0.37222222222222223</v>
      </c>
      <c r="J8" s="135">
        <v>0.39999999999999997</v>
      </c>
      <c r="K8" s="135">
        <v>0.42777777777777781</v>
      </c>
      <c r="L8" s="135">
        <v>0.45555555555555555</v>
      </c>
      <c r="M8" s="135">
        <v>0.48333333333333334</v>
      </c>
      <c r="N8" s="135">
        <v>0.51111111111111118</v>
      </c>
      <c r="O8" s="135">
        <v>0.53888888888888886</v>
      </c>
      <c r="P8" s="135">
        <v>0.56666666666666665</v>
      </c>
      <c r="Q8" s="135">
        <v>0.59444444444444444</v>
      </c>
      <c r="R8" s="135">
        <v>0.62222222222222223</v>
      </c>
      <c r="S8" s="135">
        <v>0.65</v>
      </c>
      <c r="T8" s="135">
        <v>0.6777777777777777</v>
      </c>
      <c r="U8" s="135">
        <v>0.7055555555555556</v>
      </c>
      <c r="V8" s="135">
        <v>0.73333333333333339</v>
      </c>
      <c r="W8" s="135">
        <v>0.76111111111111107</v>
      </c>
      <c r="X8" s="135">
        <v>0.78888888888888886</v>
      </c>
      <c r="Y8" s="135">
        <v>0.81666666666666676</v>
      </c>
      <c r="Z8" s="135">
        <v>0.84444444444444444</v>
      </c>
      <c r="AA8" s="135">
        <v>0.87222222222222223</v>
      </c>
      <c r="AB8" s="122"/>
      <c r="AI8" s="122"/>
      <c r="AJ8" s="122"/>
      <c r="AK8" s="122"/>
      <c r="AL8" s="122"/>
      <c r="AM8" s="122"/>
    </row>
    <row r="9" spans="1:39" ht="18" customHeight="1">
      <c r="A9" s="122"/>
      <c r="B9" s="131" t="s">
        <v>1450</v>
      </c>
      <c r="C9" s="135">
        <v>0.20625000000000002</v>
      </c>
      <c r="D9" s="135">
        <v>0.23402777777777781</v>
      </c>
      <c r="E9" s="135">
        <v>0.26180555555555557</v>
      </c>
      <c r="F9" s="135">
        <v>0.28958333333333336</v>
      </c>
      <c r="G9" s="135">
        <v>0.31736111111111115</v>
      </c>
      <c r="H9" s="135">
        <v>0.34513888888888888</v>
      </c>
      <c r="I9" s="135">
        <v>0.37291666666666662</v>
      </c>
      <c r="J9" s="135">
        <v>0.40069444444444446</v>
      </c>
      <c r="K9" s="135">
        <v>0.4284722222222222</v>
      </c>
      <c r="L9" s="135">
        <v>0.45624999999999999</v>
      </c>
      <c r="M9" s="135">
        <v>0.48402777777777778</v>
      </c>
      <c r="N9" s="135">
        <v>0.51180555555555551</v>
      </c>
      <c r="O9" s="135">
        <v>0.5395833333333333</v>
      </c>
      <c r="P9" s="135">
        <v>0.56736111111111109</v>
      </c>
      <c r="Q9" s="135">
        <v>0.59513888888888888</v>
      </c>
      <c r="R9" s="135">
        <v>0.62291666666666667</v>
      </c>
      <c r="S9" s="135">
        <v>0.65069444444444446</v>
      </c>
      <c r="T9" s="135">
        <v>0.67847222222222225</v>
      </c>
      <c r="U9" s="135">
        <v>0.70624999999999993</v>
      </c>
      <c r="V9" s="135">
        <v>0.73402777777777783</v>
      </c>
      <c r="W9" s="135">
        <v>0.76180555555555562</v>
      </c>
      <c r="X9" s="135">
        <v>0.7895833333333333</v>
      </c>
      <c r="Y9" s="135">
        <v>0.81736111111111109</v>
      </c>
      <c r="Z9" s="135">
        <v>0.84513888888888899</v>
      </c>
      <c r="AA9" s="135">
        <v>0.87291666666666667</v>
      </c>
      <c r="AB9" s="122"/>
      <c r="AI9" s="122"/>
      <c r="AJ9" s="122"/>
      <c r="AK9" s="122"/>
      <c r="AL9" s="122"/>
      <c r="AM9" s="122"/>
    </row>
    <row r="10" spans="1:39" ht="18" customHeight="1">
      <c r="A10" s="122"/>
      <c r="B10" s="131" t="s">
        <v>746</v>
      </c>
      <c r="C10" s="135">
        <v>0.20694444444444446</v>
      </c>
      <c r="D10" s="135">
        <v>0.23472222222222219</v>
      </c>
      <c r="E10" s="135">
        <v>0.26250000000000001</v>
      </c>
      <c r="F10" s="135">
        <v>0.2902777777777778</v>
      </c>
      <c r="G10" s="135">
        <v>0.31805555555555554</v>
      </c>
      <c r="H10" s="135">
        <v>0.34583333333333338</v>
      </c>
      <c r="I10" s="135">
        <v>0.37361111111111112</v>
      </c>
      <c r="J10" s="135">
        <v>0.40138888888888885</v>
      </c>
      <c r="K10" s="135">
        <v>0.4291666666666667</v>
      </c>
      <c r="L10" s="135">
        <v>0.45694444444444443</v>
      </c>
      <c r="M10" s="135">
        <v>0.48472222222222222</v>
      </c>
      <c r="N10" s="135">
        <v>0.51250000000000007</v>
      </c>
      <c r="O10" s="135">
        <v>0.54027777777777775</v>
      </c>
      <c r="P10" s="135">
        <v>0.56805555555555554</v>
      </c>
      <c r="Q10" s="135">
        <v>0.59583333333333333</v>
      </c>
      <c r="R10" s="135">
        <v>0.62361111111111112</v>
      </c>
      <c r="S10" s="135">
        <v>0.65138888888888891</v>
      </c>
      <c r="T10" s="135">
        <v>0.6791666666666667</v>
      </c>
      <c r="U10" s="135">
        <v>0.70694444444444438</v>
      </c>
      <c r="V10" s="135">
        <v>0.73472222222222217</v>
      </c>
      <c r="W10" s="135">
        <v>0.76250000000000007</v>
      </c>
      <c r="X10" s="135">
        <v>0.79027777777777775</v>
      </c>
      <c r="Y10" s="135">
        <v>0.81805555555555554</v>
      </c>
      <c r="Z10" s="135">
        <v>0.84583333333333333</v>
      </c>
      <c r="AA10" s="135">
        <v>0.87361111111111101</v>
      </c>
      <c r="AB10" s="122"/>
      <c r="AI10" s="122"/>
      <c r="AJ10" s="122"/>
      <c r="AK10" s="122"/>
      <c r="AL10" s="122"/>
      <c r="AM10" s="122"/>
    </row>
    <row r="11" spans="1:39" ht="18" customHeight="1">
      <c r="A11" s="122"/>
      <c r="B11" s="131" t="s">
        <v>1451</v>
      </c>
      <c r="C11" s="135">
        <v>0.2076388888888889</v>
      </c>
      <c r="D11" s="135">
        <v>0.23541666666666669</v>
      </c>
      <c r="E11" s="135">
        <v>0.26319444444444445</v>
      </c>
      <c r="F11" s="135">
        <v>0.29097222222222224</v>
      </c>
      <c r="G11" s="135">
        <v>0.31875000000000003</v>
      </c>
      <c r="H11" s="135">
        <v>0.34652777777777777</v>
      </c>
      <c r="I11" s="135">
        <v>0.3743055555555555</v>
      </c>
      <c r="J11" s="135">
        <v>0.40208333333333335</v>
      </c>
      <c r="K11" s="135">
        <v>0.42986111111111108</v>
      </c>
      <c r="L11" s="135">
        <v>0.45763888888888887</v>
      </c>
      <c r="M11" s="135">
        <v>0.48541666666666666</v>
      </c>
      <c r="N11" s="135">
        <v>0.5131944444444444</v>
      </c>
      <c r="O11" s="135">
        <v>0.54097222222222219</v>
      </c>
      <c r="P11" s="135">
        <v>0.56874999999999998</v>
      </c>
      <c r="Q11" s="135">
        <v>0.59652777777777777</v>
      </c>
      <c r="R11" s="135">
        <v>0.62430555555555556</v>
      </c>
      <c r="S11" s="135">
        <v>0.65208333333333335</v>
      </c>
      <c r="T11" s="135">
        <v>0.67986111111111114</v>
      </c>
      <c r="U11" s="135">
        <v>0.70763888888888893</v>
      </c>
      <c r="V11" s="135">
        <v>0.73541666666666661</v>
      </c>
      <c r="W11" s="135">
        <v>0.7631944444444444</v>
      </c>
      <c r="X11" s="135">
        <v>0.7909722222222223</v>
      </c>
      <c r="Y11" s="135">
        <v>0.81874999999999998</v>
      </c>
      <c r="Z11" s="135">
        <v>0.84652777777777777</v>
      </c>
      <c r="AA11" s="135">
        <v>0.87430555555555556</v>
      </c>
      <c r="AB11" s="122"/>
      <c r="AI11" s="122"/>
      <c r="AJ11" s="122"/>
      <c r="AK11" s="122"/>
      <c r="AL11" s="122"/>
      <c r="AM11" s="122"/>
    </row>
    <row r="12" spans="1:39" ht="18" customHeight="1">
      <c r="A12" s="122"/>
      <c r="B12" s="131" t="s">
        <v>1271</v>
      </c>
      <c r="C12" s="135">
        <v>0.20833333333333334</v>
      </c>
      <c r="D12" s="135">
        <v>0.23611111111111113</v>
      </c>
      <c r="E12" s="135">
        <v>0.2638888888888889</v>
      </c>
      <c r="F12" s="135">
        <v>0.29166666666666669</v>
      </c>
      <c r="G12" s="135">
        <v>0.31944444444444448</v>
      </c>
      <c r="H12" s="135">
        <v>0.34722222222222227</v>
      </c>
      <c r="I12" s="135">
        <v>0.375</v>
      </c>
      <c r="J12" s="135">
        <v>0.40277777777777773</v>
      </c>
      <c r="K12" s="135">
        <v>0.43055555555555558</v>
      </c>
      <c r="L12" s="135">
        <v>0.45833333333333331</v>
      </c>
      <c r="M12" s="135">
        <v>0.4861111111111111</v>
      </c>
      <c r="N12" s="135">
        <v>0.51388888888888895</v>
      </c>
      <c r="O12" s="135">
        <v>0.54166666666666663</v>
      </c>
      <c r="P12" s="135">
        <v>0.56944444444444442</v>
      </c>
      <c r="Q12" s="135">
        <v>0.59722222222222221</v>
      </c>
      <c r="R12" s="135">
        <v>0.625</v>
      </c>
      <c r="S12" s="135">
        <v>0.65277777777777779</v>
      </c>
      <c r="T12" s="135">
        <v>0.68055555555555547</v>
      </c>
      <c r="U12" s="135">
        <v>0.70833333333333337</v>
      </c>
      <c r="V12" s="135">
        <v>0.73611111111111116</v>
      </c>
      <c r="W12" s="135">
        <v>0.76388888888888884</v>
      </c>
      <c r="X12" s="135">
        <v>0.79166666666666663</v>
      </c>
      <c r="Y12" s="135">
        <v>0.81944444444444453</v>
      </c>
      <c r="Z12" s="135">
        <v>0.84722222222222221</v>
      </c>
      <c r="AA12" s="135">
        <v>0.875</v>
      </c>
      <c r="AB12" s="122"/>
      <c r="AI12" s="122"/>
      <c r="AJ12" s="122"/>
      <c r="AK12" s="122"/>
      <c r="AL12" s="122"/>
      <c r="AM12" s="122"/>
    </row>
    <row r="13" spans="1:39" ht="18" customHeight="1">
      <c r="A13" s="122"/>
      <c r="B13" s="131" t="s">
        <v>1452</v>
      </c>
      <c r="C13" s="135">
        <v>0.20902777777777778</v>
      </c>
      <c r="D13" s="135">
        <v>0.23680555555555557</v>
      </c>
      <c r="E13" s="135">
        <v>0.26458333333333334</v>
      </c>
      <c r="F13" s="135">
        <v>0.29236111111111113</v>
      </c>
      <c r="G13" s="135">
        <v>0.32013888888888892</v>
      </c>
      <c r="H13" s="135">
        <v>0.34791666666666665</v>
      </c>
      <c r="I13" s="135">
        <v>0.3756944444444445</v>
      </c>
      <c r="J13" s="135">
        <v>0.40347222222222223</v>
      </c>
      <c r="K13" s="135">
        <v>0.43124999999999997</v>
      </c>
      <c r="L13" s="135">
        <v>0.45902777777777781</v>
      </c>
      <c r="M13" s="135">
        <v>0.48680555555555555</v>
      </c>
      <c r="N13" s="135">
        <v>0.51458333333333328</v>
      </c>
      <c r="O13" s="135">
        <v>0.54236111111111118</v>
      </c>
      <c r="P13" s="135">
        <v>0.57013888888888886</v>
      </c>
      <c r="Q13" s="135">
        <v>0.59791666666666665</v>
      </c>
      <c r="R13" s="135">
        <v>0.62569444444444444</v>
      </c>
      <c r="S13" s="135">
        <v>0.65347222222222223</v>
      </c>
      <c r="T13" s="135">
        <v>0.68125000000000002</v>
      </c>
      <c r="U13" s="135">
        <v>0.7090277777777777</v>
      </c>
      <c r="V13" s="135">
        <v>0.7368055555555556</v>
      </c>
      <c r="W13" s="135">
        <v>0.76458333333333339</v>
      </c>
      <c r="X13" s="135">
        <v>0.79236111111111107</v>
      </c>
      <c r="Y13" s="135">
        <v>0.82013888888888886</v>
      </c>
      <c r="Z13" s="135">
        <v>0.84791666666666676</v>
      </c>
      <c r="AA13" s="135">
        <v>0.87569444444444444</v>
      </c>
      <c r="AB13" s="122"/>
      <c r="AI13" s="122"/>
      <c r="AJ13" s="122"/>
      <c r="AK13" s="122"/>
      <c r="AL13" s="122"/>
      <c r="AM13" s="122"/>
    </row>
    <row r="14" spans="1:39" ht="18" customHeight="1">
      <c r="A14" s="122"/>
      <c r="B14" s="131" t="s">
        <v>1453</v>
      </c>
      <c r="C14" s="135">
        <v>0.20972222222222223</v>
      </c>
      <c r="D14" s="135">
        <v>0.23750000000000002</v>
      </c>
      <c r="E14" s="135">
        <v>0.26527777777777778</v>
      </c>
      <c r="F14" s="135">
        <v>0.29305555555555557</v>
      </c>
      <c r="G14" s="135">
        <v>0.32083333333333336</v>
      </c>
      <c r="H14" s="135">
        <v>0.34861111111111115</v>
      </c>
      <c r="I14" s="135">
        <v>0.37638888888888888</v>
      </c>
      <c r="J14" s="135">
        <v>0.40416666666666662</v>
      </c>
      <c r="K14" s="135">
        <v>0.43194444444444446</v>
      </c>
      <c r="L14" s="135">
        <v>0.4597222222222222</v>
      </c>
      <c r="M14" s="135">
        <v>0.48749999999999999</v>
      </c>
      <c r="N14" s="135">
        <v>0.51527777777777783</v>
      </c>
      <c r="O14" s="135">
        <v>0.54305555555555551</v>
      </c>
      <c r="P14" s="135">
        <v>0.5708333333333333</v>
      </c>
      <c r="Q14" s="135">
        <v>0.59861111111111109</v>
      </c>
      <c r="R14" s="135">
        <v>0.62638888888888888</v>
      </c>
      <c r="S14" s="135">
        <v>0.65416666666666667</v>
      </c>
      <c r="T14" s="135">
        <v>0.68194444444444446</v>
      </c>
      <c r="U14" s="135">
        <v>0.70972222222222225</v>
      </c>
      <c r="V14" s="135">
        <v>0.73749999999999993</v>
      </c>
      <c r="W14" s="135">
        <v>0.76527777777777783</v>
      </c>
      <c r="X14" s="135">
        <v>0.79305555555555562</v>
      </c>
      <c r="Y14" s="135">
        <v>0.8208333333333333</v>
      </c>
      <c r="Z14" s="135">
        <v>0.84861111111111109</v>
      </c>
      <c r="AA14" s="135">
        <v>0.87638888888888899</v>
      </c>
      <c r="AB14" s="122"/>
      <c r="AI14" s="122"/>
      <c r="AJ14" s="122"/>
      <c r="AK14" s="122"/>
      <c r="AL14" s="122"/>
      <c r="AM14" s="122"/>
    </row>
    <row r="15" spans="1:39" ht="18" customHeight="1">
      <c r="A15" s="122"/>
      <c r="B15" s="131" t="s">
        <v>1138</v>
      </c>
      <c r="C15" s="135">
        <v>0.21041666666666667</v>
      </c>
      <c r="D15" s="135">
        <v>0.23819444444444446</v>
      </c>
      <c r="E15" s="135">
        <v>0.26597222222222222</v>
      </c>
      <c r="F15" s="135">
        <v>0.29375000000000001</v>
      </c>
      <c r="G15" s="135">
        <v>0.3215277777777778</v>
      </c>
      <c r="H15" s="135">
        <v>0.34930555555555554</v>
      </c>
      <c r="I15" s="135">
        <v>0.37708333333333338</v>
      </c>
      <c r="J15" s="135">
        <v>0.40486111111111112</v>
      </c>
      <c r="K15" s="135">
        <v>0.43263888888888885</v>
      </c>
      <c r="L15" s="135">
        <v>0.4604166666666667</v>
      </c>
      <c r="M15" s="135">
        <v>0.48819444444444443</v>
      </c>
      <c r="N15" s="135">
        <v>0.51597222222222217</v>
      </c>
      <c r="O15" s="135">
        <v>0.54375000000000007</v>
      </c>
      <c r="P15" s="135">
        <v>0.57152777777777775</v>
      </c>
      <c r="Q15" s="135">
        <v>0.59930555555555554</v>
      </c>
      <c r="R15" s="135">
        <v>0.62708333333333333</v>
      </c>
      <c r="S15" s="135">
        <v>0.65486111111111112</v>
      </c>
      <c r="T15" s="135">
        <v>0.68263888888888891</v>
      </c>
      <c r="U15" s="135">
        <v>0.7104166666666667</v>
      </c>
      <c r="V15" s="135">
        <v>0.73819444444444438</v>
      </c>
      <c r="W15" s="135">
        <v>0.76597222222222217</v>
      </c>
      <c r="X15" s="135">
        <v>0.79375000000000007</v>
      </c>
      <c r="Y15" s="135">
        <v>0.82152777777777775</v>
      </c>
      <c r="Z15" s="135">
        <v>0.84930555555555554</v>
      </c>
      <c r="AA15" s="135">
        <v>0.87708333333333333</v>
      </c>
      <c r="AB15" s="122"/>
      <c r="AI15" s="122"/>
      <c r="AJ15" s="122"/>
      <c r="AK15" s="122"/>
      <c r="AL15" s="122"/>
      <c r="AM15" s="122"/>
    </row>
    <row r="16" spans="1:39" ht="18" customHeight="1">
      <c r="A16" s="122"/>
      <c r="B16" s="131" t="s">
        <v>491</v>
      </c>
      <c r="C16" s="135">
        <v>0.21180555555555555</v>
      </c>
      <c r="D16" s="135">
        <v>0.23958333333333334</v>
      </c>
      <c r="E16" s="135">
        <v>0.2673611111111111</v>
      </c>
      <c r="F16" s="135">
        <v>0.2951388888888889</v>
      </c>
      <c r="G16" s="135">
        <v>0.32291666666666669</v>
      </c>
      <c r="H16" s="135">
        <v>0.35069444444444442</v>
      </c>
      <c r="I16" s="135">
        <v>0.37847222222222227</v>
      </c>
      <c r="J16" s="135">
        <v>0.40625</v>
      </c>
      <c r="K16" s="135">
        <v>0.43402777777777773</v>
      </c>
      <c r="L16" s="135">
        <v>0.46180555555555558</v>
      </c>
      <c r="M16" s="135">
        <v>0.48958333333333331</v>
      </c>
      <c r="N16" s="135">
        <v>0.51736111111111105</v>
      </c>
      <c r="O16" s="135">
        <v>0.54513888888888895</v>
      </c>
      <c r="P16" s="135">
        <v>0.57291666666666663</v>
      </c>
      <c r="Q16" s="135">
        <v>0.60069444444444442</v>
      </c>
      <c r="R16" s="135">
        <v>0.62847222222222221</v>
      </c>
      <c r="S16" s="135">
        <v>0.65625</v>
      </c>
      <c r="T16" s="135">
        <v>0.68402777777777779</v>
      </c>
      <c r="U16" s="135">
        <v>0.71180555555555547</v>
      </c>
      <c r="V16" s="135">
        <v>0.73958333333333337</v>
      </c>
      <c r="W16" s="135">
        <v>0.76736111111111116</v>
      </c>
      <c r="X16" s="135">
        <v>0.79513888888888884</v>
      </c>
      <c r="Y16" s="135">
        <v>0.82291666666666663</v>
      </c>
      <c r="Z16" s="135">
        <v>0.85069444444444453</v>
      </c>
      <c r="AA16" s="135">
        <v>0.87847222222222221</v>
      </c>
      <c r="AB16" s="122"/>
      <c r="AI16" s="122"/>
      <c r="AJ16" s="122"/>
      <c r="AK16" s="122"/>
      <c r="AL16" s="122"/>
      <c r="AM16" s="122"/>
    </row>
    <row r="17" spans="1:39" ht="18" customHeight="1">
      <c r="A17" s="122"/>
      <c r="B17" s="131" t="s">
        <v>1162</v>
      </c>
      <c r="C17" s="135">
        <v>0.21249999999999999</v>
      </c>
      <c r="D17" s="135">
        <v>0.24027777777777778</v>
      </c>
      <c r="E17" s="135">
        <v>0.26805555555555555</v>
      </c>
      <c r="F17" s="135">
        <v>0.29583333333333334</v>
      </c>
      <c r="G17" s="135">
        <v>0.32361111111111113</v>
      </c>
      <c r="H17" s="135">
        <v>0.35138888888888892</v>
      </c>
      <c r="I17" s="135">
        <v>0.37916666666666665</v>
      </c>
      <c r="J17" s="135">
        <v>0.4069444444444445</v>
      </c>
      <c r="K17" s="135">
        <v>0.43472222222222223</v>
      </c>
      <c r="L17" s="135">
        <v>0.46249999999999997</v>
      </c>
      <c r="M17" s="135">
        <v>0.49027777777777781</v>
      </c>
      <c r="N17" s="135">
        <v>0.5180555555555556</v>
      </c>
      <c r="O17" s="135">
        <v>0.54583333333333328</v>
      </c>
      <c r="P17" s="135">
        <v>0.57361111111111118</v>
      </c>
      <c r="Q17" s="135">
        <v>0.60138888888888886</v>
      </c>
      <c r="R17" s="135">
        <v>0.62916666666666665</v>
      </c>
      <c r="S17" s="135">
        <v>0.65694444444444444</v>
      </c>
      <c r="T17" s="135">
        <v>0.68472222222222223</v>
      </c>
      <c r="U17" s="135">
        <v>0.71250000000000002</v>
      </c>
      <c r="V17" s="135">
        <v>0.7402777777777777</v>
      </c>
      <c r="W17" s="135">
        <v>0.7680555555555556</v>
      </c>
      <c r="X17" s="135">
        <v>0.79583333333333339</v>
      </c>
      <c r="Y17" s="135">
        <v>0.82361111111111107</v>
      </c>
      <c r="Z17" s="135">
        <v>0.85138888888888886</v>
      </c>
      <c r="AA17" s="135">
        <v>0.87916666666666676</v>
      </c>
      <c r="AB17" s="122"/>
      <c r="AI17" s="122"/>
      <c r="AJ17" s="122"/>
      <c r="AK17" s="122"/>
      <c r="AL17" s="122"/>
      <c r="AM17" s="122"/>
    </row>
    <row r="18" spans="1:39" ht="18" customHeight="1">
      <c r="A18" s="122"/>
      <c r="B18" s="131" t="s">
        <v>1393</v>
      </c>
      <c r="C18" s="135">
        <v>0.21319444444444444</v>
      </c>
      <c r="D18" s="135">
        <v>0.24097222222222223</v>
      </c>
      <c r="E18" s="135">
        <v>0.26874999999999999</v>
      </c>
      <c r="F18" s="135">
        <v>0.29652777777777778</v>
      </c>
      <c r="G18" s="135">
        <v>0.32430555555555557</v>
      </c>
      <c r="H18" s="135">
        <v>0.3520833333333333</v>
      </c>
      <c r="I18" s="135">
        <v>0.37986111111111115</v>
      </c>
      <c r="J18" s="135">
        <v>0.40763888888888888</v>
      </c>
      <c r="K18" s="135">
        <v>0.43541666666666662</v>
      </c>
      <c r="L18" s="135">
        <v>0.46319444444444446</v>
      </c>
      <c r="M18" s="135">
        <v>0.4909722222222222</v>
      </c>
      <c r="N18" s="135">
        <v>0.51874999999999993</v>
      </c>
      <c r="O18" s="135">
        <v>0.54652777777777783</v>
      </c>
      <c r="P18" s="135">
        <v>0.57430555555555551</v>
      </c>
      <c r="Q18" s="135">
        <v>0.6020833333333333</v>
      </c>
      <c r="R18" s="135">
        <v>0.62986111111111109</v>
      </c>
      <c r="S18" s="135">
        <v>0.65763888888888888</v>
      </c>
      <c r="T18" s="135">
        <v>0.68541666666666667</v>
      </c>
      <c r="U18" s="135">
        <v>0.71319444444444446</v>
      </c>
      <c r="V18" s="135">
        <v>0.74097222222222225</v>
      </c>
      <c r="W18" s="135">
        <v>0.76874999999999993</v>
      </c>
      <c r="X18" s="135">
        <v>0.79652777777777783</v>
      </c>
      <c r="Y18" s="135">
        <v>0.82430555555555562</v>
      </c>
      <c r="Z18" s="135">
        <v>0.8520833333333333</v>
      </c>
      <c r="AA18" s="135">
        <v>0.87986111111111109</v>
      </c>
      <c r="AB18" s="122"/>
      <c r="AI18" s="122"/>
      <c r="AJ18" s="122"/>
      <c r="AK18" s="122"/>
      <c r="AL18" s="122"/>
      <c r="AM18" s="122"/>
    </row>
    <row r="19" spans="1:39" ht="18" customHeight="1">
      <c r="A19" s="122"/>
      <c r="B19" s="131" t="s">
        <v>1455</v>
      </c>
      <c r="C19" s="135">
        <v>0.21388888888888891</v>
      </c>
      <c r="D19" s="135">
        <v>0.24166666666666667</v>
      </c>
      <c r="E19" s="135">
        <v>0.26944444444444443</v>
      </c>
      <c r="F19" s="135">
        <v>0.29722222222222222</v>
      </c>
      <c r="G19" s="135">
        <v>0.32500000000000001</v>
      </c>
      <c r="H19" s="135">
        <v>0.3527777777777778</v>
      </c>
      <c r="I19" s="135">
        <v>0.38055555555555554</v>
      </c>
      <c r="J19" s="135">
        <v>0.40833333333333338</v>
      </c>
      <c r="K19" s="135">
        <v>0.43611111111111112</v>
      </c>
      <c r="L19" s="135">
        <v>0.46388888888888885</v>
      </c>
      <c r="M19" s="135">
        <v>0.4916666666666667</v>
      </c>
      <c r="N19" s="135">
        <v>0.51944444444444449</v>
      </c>
      <c r="O19" s="135">
        <v>0.54722222222222217</v>
      </c>
      <c r="P19" s="135">
        <v>0.57500000000000007</v>
      </c>
      <c r="Q19" s="135">
        <v>0.60277777777777775</v>
      </c>
      <c r="R19" s="135">
        <v>0.63055555555555554</v>
      </c>
      <c r="S19" s="135">
        <v>0.65833333333333333</v>
      </c>
      <c r="T19" s="135">
        <v>0.68611111111111101</v>
      </c>
      <c r="U19" s="135">
        <v>0.71388888888888891</v>
      </c>
      <c r="V19" s="135">
        <v>0.7416666666666667</v>
      </c>
      <c r="W19" s="135">
        <v>0.76944444444444438</v>
      </c>
      <c r="X19" s="135">
        <v>0.79722222222222217</v>
      </c>
      <c r="Y19" s="135">
        <v>0.82500000000000007</v>
      </c>
      <c r="Z19" s="135">
        <v>0.85277777777777775</v>
      </c>
      <c r="AA19" s="135">
        <v>0.88055555555555554</v>
      </c>
      <c r="AB19" s="122"/>
      <c r="AI19" s="122"/>
      <c r="AJ19" s="122"/>
      <c r="AK19" s="122"/>
      <c r="AL19" s="122"/>
      <c r="AM19" s="122"/>
    </row>
    <row r="20" spans="1:39" ht="18" customHeight="1">
      <c r="A20" s="122"/>
      <c r="B20" s="131" t="s">
        <v>270</v>
      </c>
      <c r="C20" s="135">
        <v>0.21458333333333335</v>
      </c>
      <c r="D20" s="135">
        <v>0.24236111111111111</v>
      </c>
      <c r="E20" s="135">
        <v>0.27013888888888887</v>
      </c>
      <c r="F20" s="135">
        <v>0.29791666666666666</v>
      </c>
      <c r="G20" s="135">
        <v>0.32569444444444445</v>
      </c>
      <c r="H20" s="135">
        <v>0.35347222222222219</v>
      </c>
      <c r="I20" s="135">
        <v>0.38125000000000003</v>
      </c>
      <c r="J20" s="135">
        <v>0.40902777777777777</v>
      </c>
      <c r="K20" s="135">
        <v>0.4368055555555555</v>
      </c>
      <c r="L20" s="135">
        <v>0.46458333333333335</v>
      </c>
      <c r="M20" s="135">
        <v>0.49236111111111108</v>
      </c>
      <c r="N20" s="135">
        <v>0.52013888888888882</v>
      </c>
      <c r="O20" s="135">
        <v>0.54791666666666672</v>
      </c>
      <c r="P20" s="135">
        <v>0.5756944444444444</v>
      </c>
      <c r="Q20" s="135">
        <v>0.60347222222222219</v>
      </c>
      <c r="R20" s="135">
        <v>0.63124999999999998</v>
      </c>
      <c r="S20" s="135">
        <v>0.65902777777777777</v>
      </c>
      <c r="T20" s="135">
        <v>0.68680555555555556</v>
      </c>
      <c r="U20" s="135">
        <v>0.71458333333333324</v>
      </c>
      <c r="V20" s="135">
        <v>0.74236111111111114</v>
      </c>
      <c r="W20" s="135">
        <v>0.77013888888888893</v>
      </c>
      <c r="X20" s="135">
        <v>0.79791666666666661</v>
      </c>
      <c r="Y20" s="135">
        <v>0.8256944444444444</v>
      </c>
      <c r="Z20" s="135">
        <v>0.8534722222222223</v>
      </c>
      <c r="AA20" s="135">
        <v>0.88124999999999998</v>
      </c>
      <c r="AB20" s="122"/>
      <c r="AI20" s="122"/>
      <c r="AJ20" s="122"/>
      <c r="AK20" s="122"/>
      <c r="AL20" s="122"/>
      <c r="AM20" s="122"/>
    </row>
    <row r="21" spans="1:39" ht="18" customHeight="1">
      <c r="A21" s="142"/>
      <c r="B21" s="123"/>
      <c r="D21" s="124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</row>
    <row r="22" spans="1:39" s="132" customFormat="1" ht="18" customHeight="1">
      <c r="B22" s="133" t="s">
        <v>270</v>
      </c>
      <c r="C22" s="134">
        <v>0.19027777777777777</v>
      </c>
      <c r="D22" s="134">
        <v>0.21805555555555556</v>
      </c>
      <c r="E22" s="134">
        <v>0.24583333333333335</v>
      </c>
      <c r="F22" s="134">
        <v>0.27361111111111108</v>
      </c>
      <c r="G22" s="134">
        <v>0.30138888888888887</v>
      </c>
      <c r="H22" s="134">
        <v>0.32916666666666666</v>
      </c>
      <c r="I22" s="134">
        <v>0.35694444444444445</v>
      </c>
      <c r="J22" s="134">
        <v>0.38472222222222219</v>
      </c>
      <c r="K22" s="134">
        <v>0.41250000000000003</v>
      </c>
      <c r="L22" s="134">
        <v>0.44027777777777777</v>
      </c>
      <c r="M22" s="134">
        <v>0.4680555555555555</v>
      </c>
      <c r="N22" s="134">
        <v>0.49583333333333335</v>
      </c>
      <c r="O22" s="134">
        <v>0.52361111111111114</v>
      </c>
      <c r="P22" s="134">
        <v>0.55138888888888882</v>
      </c>
      <c r="Q22" s="134">
        <v>0.57916666666666672</v>
      </c>
      <c r="R22" s="134">
        <v>0.6069444444444444</v>
      </c>
      <c r="S22" s="134">
        <v>0.63472222222222219</v>
      </c>
      <c r="T22" s="134">
        <v>0.66249999999999998</v>
      </c>
      <c r="U22" s="134">
        <v>0.69027777777777777</v>
      </c>
      <c r="V22" s="134">
        <v>0.71805555555555556</v>
      </c>
      <c r="W22" s="134">
        <v>0.74583333333333324</v>
      </c>
      <c r="X22" s="134">
        <v>0.77361111111111114</v>
      </c>
      <c r="Y22" s="134">
        <v>0.80138888888888893</v>
      </c>
      <c r="Z22" s="134">
        <v>0.82916666666666661</v>
      </c>
      <c r="AA22" s="134">
        <v>0.8569444444444444</v>
      </c>
    </row>
    <row r="23" spans="1:39" ht="18" customHeight="1">
      <c r="A23" s="122"/>
      <c r="B23" s="131" t="s">
        <v>1393</v>
      </c>
      <c r="C23" s="135">
        <v>0.19097222222222221</v>
      </c>
      <c r="D23" s="135">
        <v>0.21875</v>
      </c>
      <c r="E23" s="135">
        <v>0.24652777777777779</v>
      </c>
      <c r="F23" s="135">
        <v>0.27430555555555552</v>
      </c>
      <c r="G23" s="135">
        <v>0.30208333333333331</v>
      </c>
      <c r="H23" s="135">
        <v>0.3298611111111111</v>
      </c>
      <c r="I23" s="135">
        <v>0.3576388888888889</v>
      </c>
      <c r="J23" s="135">
        <v>0.38541666666666669</v>
      </c>
      <c r="K23" s="135">
        <v>0.41319444444444442</v>
      </c>
      <c r="L23" s="135">
        <v>0.44097222222222227</v>
      </c>
      <c r="M23" s="135">
        <v>0.46875</v>
      </c>
      <c r="N23" s="135">
        <v>0.49652777777777773</v>
      </c>
      <c r="O23" s="135">
        <v>0.52430555555555558</v>
      </c>
      <c r="P23" s="135">
        <v>0.55208333333333337</v>
      </c>
      <c r="Q23" s="135">
        <v>0.57986111111111105</v>
      </c>
      <c r="R23" s="135">
        <v>0.60763888888888895</v>
      </c>
      <c r="S23" s="135">
        <v>0.63541666666666663</v>
      </c>
      <c r="T23" s="135">
        <v>0.66319444444444442</v>
      </c>
      <c r="U23" s="135">
        <v>0.69097222222222221</v>
      </c>
      <c r="V23" s="135">
        <v>0.71875</v>
      </c>
      <c r="W23" s="135">
        <v>0.74652777777777779</v>
      </c>
      <c r="X23" s="135">
        <v>0.77430555555555547</v>
      </c>
      <c r="Y23" s="135">
        <v>0.80208333333333337</v>
      </c>
      <c r="Z23" s="135">
        <v>0.82986111111111116</v>
      </c>
      <c r="AA23" s="135">
        <v>0.85763888888888884</v>
      </c>
      <c r="AB23" s="122"/>
      <c r="AC23" s="122"/>
      <c r="AJ23" s="122"/>
      <c r="AK23" s="122"/>
      <c r="AL23" s="122"/>
      <c r="AM23" s="122"/>
    </row>
    <row r="24" spans="1:39" ht="18" customHeight="1">
      <c r="A24" s="122"/>
      <c r="B24" s="131" t="s">
        <v>1162</v>
      </c>
      <c r="C24" s="135">
        <v>0.19236111111111112</v>
      </c>
      <c r="D24" s="135">
        <v>0.22013888888888888</v>
      </c>
      <c r="E24" s="135">
        <v>0.24791666666666667</v>
      </c>
      <c r="F24" s="135">
        <v>0.27569444444444446</v>
      </c>
      <c r="G24" s="135">
        <v>0.3034722222222222</v>
      </c>
      <c r="H24" s="135">
        <v>0.33124999999999999</v>
      </c>
      <c r="I24" s="135">
        <v>0.35902777777777778</v>
      </c>
      <c r="J24" s="135">
        <v>0.38680555555555557</v>
      </c>
      <c r="K24" s="135">
        <v>0.4145833333333333</v>
      </c>
      <c r="L24" s="135">
        <v>0.44236111111111115</v>
      </c>
      <c r="M24" s="135">
        <v>0.47013888888888888</v>
      </c>
      <c r="N24" s="135">
        <v>0.49791666666666662</v>
      </c>
      <c r="O24" s="135">
        <v>0.52569444444444446</v>
      </c>
      <c r="P24" s="135">
        <v>0.55347222222222225</v>
      </c>
      <c r="Q24" s="135">
        <v>0.58124999999999993</v>
      </c>
      <c r="R24" s="135">
        <v>0.60902777777777783</v>
      </c>
      <c r="S24" s="135">
        <v>0.63680555555555551</v>
      </c>
      <c r="T24" s="135">
        <v>0.6645833333333333</v>
      </c>
      <c r="U24" s="135">
        <v>0.69236111111111109</v>
      </c>
      <c r="V24" s="135">
        <v>0.72013888888888899</v>
      </c>
      <c r="W24" s="135">
        <v>0.74791666666666667</v>
      </c>
      <c r="X24" s="135">
        <v>0.77569444444444446</v>
      </c>
      <c r="Y24" s="135">
        <v>0.80347222222222225</v>
      </c>
      <c r="Z24" s="135">
        <v>0.83124999999999993</v>
      </c>
      <c r="AA24" s="135">
        <v>0.85902777777777783</v>
      </c>
      <c r="AB24" s="122"/>
      <c r="AC24" s="122"/>
      <c r="AJ24" s="122"/>
      <c r="AK24" s="122"/>
      <c r="AL24" s="122"/>
      <c r="AM24" s="122"/>
    </row>
    <row r="25" spans="1:39" ht="18" customHeight="1">
      <c r="B25" s="131" t="s">
        <v>491</v>
      </c>
      <c r="C25" s="135">
        <v>0.19305555555555554</v>
      </c>
      <c r="D25" s="135">
        <v>0.22083333333333333</v>
      </c>
      <c r="E25" s="135">
        <v>0.24861111111111112</v>
      </c>
      <c r="F25" s="135">
        <v>0.27638888888888885</v>
      </c>
      <c r="G25" s="135">
        <v>0.30416666666666664</v>
      </c>
      <c r="H25" s="135">
        <v>0.33194444444444443</v>
      </c>
      <c r="I25" s="135">
        <v>0.35972222222222222</v>
      </c>
      <c r="J25" s="135">
        <v>0.38750000000000001</v>
      </c>
      <c r="K25" s="135">
        <v>0.4152777777777778</v>
      </c>
      <c r="L25" s="135">
        <v>0.44305555555555554</v>
      </c>
      <c r="M25" s="135">
        <v>0.47083333333333338</v>
      </c>
      <c r="N25" s="135">
        <v>0.49861111111111112</v>
      </c>
      <c r="O25" s="135">
        <v>0.52638888888888891</v>
      </c>
      <c r="P25" s="135">
        <v>0.5541666666666667</v>
      </c>
      <c r="Q25" s="135">
        <v>0.58194444444444449</v>
      </c>
      <c r="R25" s="135">
        <v>0.60972222222222217</v>
      </c>
      <c r="S25" s="135">
        <v>0.63750000000000007</v>
      </c>
      <c r="T25" s="135">
        <v>0.66527777777777775</v>
      </c>
      <c r="U25" s="135">
        <v>0.69305555555555554</v>
      </c>
      <c r="V25" s="135">
        <v>0.72083333333333333</v>
      </c>
      <c r="W25" s="135">
        <v>0.74861111111111101</v>
      </c>
      <c r="X25" s="135">
        <v>0.77638888888888891</v>
      </c>
      <c r="Y25" s="135">
        <v>0.8041666666666667</v>
      </c>
      <c r="Z25" s="135">
        <v>0.83194444444444438</v>
      </c>
      <c r="AA25" s="135">
        <v>0.85972222222222217</v>
      </c>
      <c r="AB25" s="122"/>
      <c r="AJ25" s="122"/>
      <c r="AK25" s="122"/>
      <c r="AL25" s="122"/>
      <c r="AM25" s="122"/>
    </row>
    <row r="26" spans="1:39" ht="18" customHeight="1">
      <c r="A26" s="156"/>
      <c r="B26" s="131" t="s">
        <v>1138</v>
      </c>
      <c r="C26" s="135">
        <v>0.19375000000000001</v>
      </c>
      <c r="D26" s="135">
        <v>0.22152777777777777</v>
      </c>
      <c r="E26" s="135">
        <v>0.24930555555555556</v>
      </c>
      <c r="F26" s="135">
        <v>0.27708333333333335</v>
      </c>
      <c r="G26" s="135">
        <v>0.30486111111111108</v>
      </c>
      <c r="H26" s="135">
        <v>0.33263888888888887</v>
      </c>
      <c r="I26" s="135">
        <v>0.36041666666666666</v>
      </c>
      <c r="J26" s="135">
        <v>0.38819444444444445</v>
      </c>
      <c r="K26" s="135">
        <v>0.41597222222222219</v>
      </c>
      <c r="L26" s="135">
        <v>0.44375000000000003</v>
      </c>
      <c r="M26" s="135">
        <v>0.47152777777777777</v>
      </c>
      <c r="N26" s="135">
        <v>0.4993055555555555</v>
      </c>
      <c r="O26" s="135">
        <v>0.52708333333333335</v>
      </c>
      <c r="P26" s="135">
        <v>0.55486111111111114</v>
      </c>
      <c r="Q26" s="135">
        <v>0.58263888888888882</v>
      </c>
      <c r="R26" s="135">
        <v>0.61041666666666672</v>
      </c>
      <c r="S26" s="135">
        <v>0.6381944444444444</v>
      </c>
      <c r="T26" s="135">
        <v>0.66597222222222219</v>
      </c>
      <c r="U26" s="135">
        <v>0.69374999999999998</v>
      </c>
      <c r="V26" s="135">
        <v>0.72152777777777777</v>
      </c>
      <c r="W26" s="135">
        <v>0.74930555555555556</v>
      </c>
      <c r="X26" s="135">
        <v>0.77708333333333324</v>
      </c>
      <c r="Y26" s="135">
        <v>0.80486111111111114</v>
      </c>
      <c r="Z26" s="135">
        <v>0.83263888888888893</v>
      </c>
      <c r="AA26" s="135">
        <v>0.86041666666666661</v>
      </c>
      <c r="AB26" s="122"/>
      <c r="AC26" s="156"/>
      <c r="AJ26" s="122"/>
      <c r="AK26" s="122"/>
      <c r="AL26" s="122"/>
      <c r="AM26" s="122"/>
    </row>
    <row r="27" spans="1:39" ht="18" customHeight="1">
      <c r="B27" s="131" t="s">
        <v>1453</v>
      </c>
      <c r="C27" s="135">
        <v>0.19444444444444445</v>
      </c>
      <c r="D27" s="135">
        <v>0.22222222222222221</v>
      </c>
      <c r="E27" s="135">
        <v>0.25</v>
      </c>
      <c r="F27" s="135">
        <v>0.27777777777777779</v>
      </c>
      <c r="G27" s="135">
        <v>0.30555555555555552</v>
      </c>
      <c r="H27" s="135">
        <v>0.33333333333333331</v>
      </c>
      <c r="I27" s="135">
        <v>0.3611111111111111</v>
      </c>
      <c r="J27" s="135">
        <v>0.3888888888888889</v>
      </c>
      <c r="K27" s="135">
        <v>0.41666666666666669</v>
      </c>
      <c r="L27" s="135">
        <v>0.44444444444444442</v>
      </c>
      <c r="M27" s="135">
        <v>0.47222222222222227</v>
      </c>
      <c r="N27" s="135">
        <v>0.5</v>
      </c>
      <c r="O27" s="135">
        <v>0.52777777777777779</v>
      </c>
      <c r="P27" s="135">
        <v>0.55555555555555558</v>
      </c>
      <c r="Q27" s="135">
        <v>0.58333333333333337</v>
      </c>
      <c r="R27" s="135">
        <v>0.61111111111111105</v>
      </c>
      <c r="S27" s="135">
        <v>0.63888888888888895</v>
      </c>
      <c r="T27" s="135">
        <v>0.66666666666666663</v>
      </c>
      <c r="U27" s="135">
        <v>0.69444444444444453</v>
      </c>
      <c r="V27" s="135">
        <v>0.72222222222222221</v>
      </c>
      <c r="W27" s="135">
        <v>0.75</v>
      </c>
      <c r="X27" s="135">
        <v>0.77777777777777779</v>
      </c>
      <c r="Y27" s="135">
        <v>0.80555555555555547</v>
      </c>
      <c r="Z27" s="135">
        <v>0.83333333333333337</v>
      </c>
      <c r="AA27" s="135">
        <v>0.86111111111111116</v>
      </c>
      <c r="AB27" s="122"/>
      <c r="AJ27" s="122"/>
      <c r="AK27" s="122"/>
      <c r="AL27" s="122"/>
      <c r="AM27" s="122"/>
    </row>
    <row r="28" spans="1:39" ht="18" customHeight="1">
      <c r="B28" s="131" t="s">
        <v>1452</v>
      </c>
      <c r="C28" s="135">
        <v>0.19513888888888889</v>
      </c>
      <c r="D28" s="135">
        <v>0.22291666666666665</v>
      </c>
      <c r="E28" s="135">
        <v>0.25069444444444444</v>
      </c>
      <c r="F28" s="135">
        <v>0.27847222222222223</v>
      </c>
      <c r="G28" s="135">
        <v>0.30624999999999997</v>
      </c>
      <c r="H28" s="135">
        <v>0.33402777777777781</v>
      </c>
      <c r="I28" s="135">
        <v>0.36180555555555555</v>
      </c>
      <c r="J28" s="135">
        <v>0.38958333333333334</v>
      </c>
      <c r="K28" s="135">
        <v>0.41736111111111113</v>
      </c>
      <c r="L28" s="135">
        <v>0.44513888888888892</v>
      </c>
      <c r="M28" s="135">
        <v>0.47291666666666665</v>
      </c>
      <c r="N28" s="135">
        <v>0.50069444444444444</v>
      </c>
      <c r="O28" s="135">
        <v>0.52847222222222223</v>
      </c>
      <c r="P28" s="135">
        <v>0.55625000000000002</v>
      </c>
      <c r="Q28" s="135">
        <v>0.58402777777777781</v>
      </c>
      <c r="R28" s="135">
        <v>0.6118055555555556</v>
      </c>
      <c r="S28" s="135">
        <v>0.63958333333333328</v>
      </c>
      <c r="T28" s="135">
        <v>0.66736111111111107</v>
      </c>
      <c r="U28" s="135">
        <v>0.69513888888888886</v>
      </c>
      <c r="V28" s="135">
        <v>0.72291666666666676</v>
      </c>
      <c r="W28" s="135">
        <v>0.75069444444444444</v>
      </c>
      <c r="X28" s="135">
        <v>0.77847222222222223</v>
      </c>
      <c r="Y28" s="135">
        <v>0.80625000000000002</v>
      </c>
      <c r="Z28" s="135">
        <v>0.8340277777777777</v>
      </c>
      <c r="AA28" s="135">
        <v>0.8618055555555556</v>
      </c>
      <c r="AB28" s="122"/>
      <c r="AJ28" s="122"/>
      <c r="AK28" s="122"/>
      <c r="AL28" s="122"/>
      <c r="AM28" s="122"/>
    </row>
    <row r="29" spans="1:39" ht="18" customHeight="1">
      <c r="B29" s="131" t="s">
        <v>1271</v>
      </c>
      <c r="C29" s="135">
        <v>0.19583333333333333</v>
      </c>
      <c r="D29" s="135">
        <v>0.22361111111111109</v>
      </c>
      <c r="E29" s="135">
        <v>0.25138888888888888</v>
      </c>
      <c r="F29" s="135">
        <v>0.27916666666666667</v>
      </c>
      <c r="G29" s="135">
        <v>0.30694444444444441</v>
      </c>
      <c r="H29" s="135">
        <v>0.3347222222222222</v>
      </c>
      <c r="I29" s="135">
        <v>0.36249999999999999</v>
      </c>
      <c r="J29" s="135">
        <v>0.39027777777777778</v>
      </c>
      <c r="K29" s="135">
        <v>0.41805555555555557</v>
      </c>
      <c r="L29" s="135">
        <v>0.4458333333333333</v>
      </c>
      <c r="M29" s="135">
        <v>0.47361111111111115</v>
      </c>
      <c r="N29" s="135">
        <v>0.50138888888888888</v>
      </c>
      <c r="O29" s="135">
        <v>0.52916666666666667</v>
      </c>
      <c r="P29" s="135">
        <v>0.55694444444444446</v>
      </c>
      <c r="Q29" s="135">
        <v>0.58472222222222225</v>
      </c>
      <c r="R29" s="135">
        <v>0.61249999999999993</v>
      </c>
      <c r="S29" s="135">
        <v>0.64027777777777783</v>
      </c>
      <c r="T29" s="135">
        <v>0.66805555555555562</v>
      </c>
      <c r="U29" s="135">
        <v>0.6958333333333333</v>
      </c>
      <c r="V29" s="135">
        <v>0.72361111111111109</v>
      </c>
      <c r="W29" s="135">
        <v>0.75138888888888899</v>
      </c>
      <c r="X29" s="135">
        <v>0.77916666666666667</v>
      </c>
      <c r="Y29" s="135">
        <v>0.80694444444444446</v>
      </c>
      <c r="Z29" s="135">
        <v>0.83472222222222225</v>
      </c>
      <c r="AA29" s="135">
        <v>0.86249999999999993</v>
      </c>
      <c r="AB29" s="122"/>
      <c r="AJ29" s="122"/>
      <c r="AK29" s="122"/>
      <c r="AL29" s="122"/>
      <c r="AM29" s="122"/>
    </row>
    <row r="30" spans="1:39" ht="18" customHeight="1">
      <c r="B30" s="131" t="s">
        <v>1451</v>
      </c>
      <c r="C30" s="135">
        <v>0.19652777777777777</v>
      </c>
      <c r="D30" s="135">
        <v>0.22430555555555556</v>
      </c>
      <c r="E30" s="135">
        <v>0.25208333333333333</v>
      </c>
      <c r="F30" s="135">
        <v>0.27986111111111112</v>
      </c>
      <c r="G30" s="135">
        <v>0.30763888888888891</v>
      </c>
      <c r="H30" s="135">
        <v>0.3354166666666667</v>
      </c>
      <c r="I30" s="135">
        <v>0.36319444444444443</v>
      </c>
      <c r="J30" s="135">
        <v>0.39097222222222222</v>
      </c>
      <c r="K30" s="135">
        <v>0.41875000000000001</v>
      </c>
      <c r="L30" s="135">
        <v>0.4465277777777778</v>
      </c>
      <c r="M30" s="135">
        <v>0.47430555555555554</v>
      </c>
      <c r="N30" s="135">
        <v>0.50208333333333333</v>
      </c>
      <c r="O30" s="135">
        <v>0.52986111111111112</v>
      </c>
      <c r="P30" s="135">
        <v>0.55763888888888891</v>
      </c>
      <c r="Q30" s="135">
        <v>0.5854166666666667</v>
      </c>
      <c r="R30" s="135">
        <v>0.61319444444444449</v>
      </c>
      <c r="S30" s="135">
        <v>0.64097222222222217</v>
      </c>
      <c r="T30" s="135">
        <v>0.66875000000000007</v>
      </c>
      <c r="U30" s="135">
        <v>0.69652777777777775</v>
      </c>
      <c r="V30" s="135">
        <v>0.72430555555555554</v>
      </c>
      <c r="W30" s="135">
        <v>0.75208333333333333</v>
      </c>
      <c r="X30" s="135">
        <v>0.77986111111111101</v>
      </c>
      <c r="Y30" s="135">
        <v>0.80763888888888891</v>
      </c>
      <c r="Z30" s="135">
        <v>0.8354166666666667</v>
      </c>
      <c r="AA30" s="135">
        <v>0.86319444444444438</v>
      </c>
      <c r="AB30" s="122"/>
      <c r="AJ30" s="122"/>
      <c r="AK30" s="122"/>
      <c r="AL30" s="122"/>
      <c r="AM30" s="122"/>
    </row>
    <row r="31" spans="1:39" ht="18" customHeight="1">
      <c r="B31" s="131" t="s">
        <v>746</v>
      </c>
      <c r="C31" s="135">
        <v>0.19722222222222222</v>
      </c>
      <c r="D31" s="135">
        <v>0.22500000000000001</v>
      </c>
      <c r="E31" s="135">
        <v>0.25277777777777777</v>
      </c>
      <c r="F31" s="135">
        <v>0.28055555555555556</v>
      </c>
      <c r="G31" s="135">
        <v>0.30833333333333335</v>
      </c>
      <c r="H31" s="135">
        <v>0.33611111111111108</v>
      </c>
      <c r="I31" s="135">
        <v>0.36388888888888887</v>
      </c>
      <c r="J31" s="135">
        <v>0.39166666666666666</v>
      </c>
      <c r="K31" s="135">
        <v>0.41944444444444445</v>
      </c>
      <c r="L31" s="135">
        <v>0.44722222222222219</v>
      </c>
      <c r="M31" s="135">
        <v>0.47500000000000003</v>
      </c>
      <c r="N31" s="135">
        <v>0.50277777777777777</v>
      </c>
      <c r="O31" s="135">
        <v>0.53055555555555556</v>
      </c>
      <c r="P31" s="135">
        <v>0.55833333333333335</v>
      </c>
      <c r="Q31" s="135">
        <v>0.58611111111111114</v>
      </c>
      <c r="R31" s="135">
        <v>0.61388888888888882</v>
      </c>
      <c r="S31" s="135">
        <v>0.64166666666666672</v>
      </c>
      <c r="T31" s="135">
        <v>0.6694444444444444</v>
      </c>
      <c r="U31" s="135">
        <v>0.6972222222222223</v>
      </c>
      <c r="V31" s="135">
        <v>0.72499999999999998</v>
      </c>
      <c r="W31" s="135">
        <v>0.75277777777777777</v>
      </c>
      <c r="X31" s="135">
        <v>0.78055555555555556</v>
      </c>
      <c r="Y31" s="135">
        <v>0.80833333333333324</v>
      </c>
      <c r="Z31" s="135">
        <v>0.83611111111111114</v>
      </c>
      <c r="AA31" s="135">
        <v>0.86388888888888893</v>
      </c>
      <c r="AB31" s="122"/>
      <c r="AJ31" s="122"/>
      <c r="AK31" s="122"/>
      <c r="AL31" s="122"/>
      <c r="AM31" s="122"/>
    </row>
    <row r="32" spans="1:39" ht="18" customHeight="1">
      <c r="B32" s="131" t="s">
        <v>1450</v>
      </c>
      <c r="C32" s="135">
        <v>0.19791666666666666</v>
      </c>
      <c r="D32" s="135">
        <v>0.22569444444444445</v>
      </c>
      <c r="E32" s="135">
        <v>0.25347222222222221</v>
      </c>
      <c r="F32" s="135">
        <v>0.28125</v>
      </c>
      <c r="G32" s="135">
        <v>0.30902777777777779</v>
      </c>
      <c r="H32" s="135">
        <v>0.33680555555555558</v>
      </c>
      <c r="I32" s="135">
        <v>0.36458333333333331</v>
      </c>
      <c r="J32" s="135">
        <v>0.3923611111111111</v>
      </c>
      <c r="K32" s="135">
        <v>0.4201388888888889</v>
      </c>
      <c r="L32" s="135">
        <v>0.44791666666666669</v>
      </c>
      <c r="M32" s="135">
        <v>0.47569444444444442</v>
      </c>
      <c r="N32" s="135">
        <v>0.50347222222222221</v>
      </c>
      <c r="O32" s="135">
        <v>0.53125</v>
      </c>
      <c r="P32" s="135">
        <v>0.55902777777777779</v>
      </c>
      <c r="Q32" s="135">
        <v>0.58680555555555558</v>
      </c>
      <c r="R32" s="135">
        <v>0.61458333333333337</v>
      </c>
      <c r="S32" s="135">
        <v>0.64236111111111105</v>
      </c>
      <c r="T32" s="135">
        <v>0.67013888888888884</v>
      </c>
      <c r="U32" s="135">
        <v>0.69791666666666663</v>
      </c>
      <c r="V32" s="135">
        <v>0.72569444444444453</v>
      </c>
      <c r="W32" s="135">
        <v>0.75347222222222221</v>
      </c>
      <c r="X32" s="135">
        <v>0.78125</v>
      </c>
      <c r="Y32" s="135">
        <v>0.80902777777777779</v>
      </c>
      <c r="Z32" s="135">
        <v>0.83680555555555547</v>
      </c>
      <c r="AA32" s="135">
        <v>0.86458333333333337</v>
      </c>
      <c r="AB32" s="122"/>
      <c r="AJ32" s="122"/>
      <c r="AK32" s="122"/>
      <c r="AL32" s="122"/>
      <c r="AM32" s="122"/>
    </row>
    <row r="33" spans="2:39" ht="18" customHeight="1">
      <c r="B33" s="131" t="s">
        <v>603</v>
      </c>
      <c r="C33" s="135">
        <v>0.1986111111111111</v>
      </c>
      <c r="D33" s="135">
        <v>0.22638888888888889</v>
      </c>
      <c r="E33" s="135">
        <v>0.25416666666666665</v>
      </c>
      <c r="F33" s="135">
        <v>0.28194444444444444</v>
      </c>
      <c r="G33" s="135">
        <v>0.30972222222222223</v>
      </c>
      <c r="H33" s="135">
        <v>0.33749999999999997</v>
      </c>
      <c r="I33" s="135">
        <v>0.36527777777777781</v>
      </c>
      <c r="J33" s="135">
        <v>0.39305555555555555</v>
      </c>
      <c r="K33" s="135">
        <v>0.42083333333333334</v>
      </c>
      <c r="L33" s="135">
        <v>0.44861111111111113</v>
      </c>
      <c r="M33" s="135">
        <v>0.47638888888888892</v>
      </c>
      <c r="N33" s="135">
        <v>0.50416666666666665</v>
      </c>
      <c r="O33" s="135">
        <v>0.53194444444444444</v>
      </c>
      <c r="P33" s="135">
        <v>0.55972222222222223</v>
      </c>
      <c r="Q33" s="135">
        <v>0.58750000000000002</v>
      </c>
      <c r="R33" s="135">
        <v>0.61527777777777781</v>
      </c>
      <c r="S33" s="135">
        <v>0.6430555555555556</v>
      </c>
      <c r="T33" s="135">
        <v>0.67083333333333339</v>
      </c>
      <c r="U33" s="135">
        <v>0.69861111111111107</v>
      </c>
      <c r="V33" s="135">
        <v>0.72638888888888886</v>
      </c>
      <c r="W33" s="135">
        <v>0.75416666666666676</v>
      </c>
      <c r="X33" s="135">
        <v>0.78194444444444444</v>
      </c>
      <c r="Y33" s="135">
        <v>0.80972222222222223</v>
      </c>
      <c r="Z33" s="135">
        <v>0.83750000000000002</v>
      </c>
      <c r="AA33" s="135">
        <v>0.8652777777777777</v>
      </c>
      <c r="AB33" s="122"/>
      <c r="AJ33" s="122"/>
      <c r="AK33" s="122"/>
      <c r="AL33" s="122"/>
      <c r="AM33" s="122"/>
    </row>
    <row r="34" spans="2:39" ht="18" customHeight="1">
      <c r="B34" s="131" t="s">
        <v>1120</v>
      </c>
      <c r="C34" s="135">
        <v>0.19930555555555554</v>
      </c>
      <c r="D34" s="135">
        <v>0.22708333333333333</v>
      </c>
      <c r="E34" s="135">
        <v>0.25486111111111109</v>
      </c>
      <c r="F34" s="135">
        <v>0.28263888888888888</v>
      </c>
      <c r="G34" s="135">
        <v>0.31041666666666667</v>
      </c>
      <c r="H34" s="135">
        <v>0.33819444444444446</v>
      </c>
      <c r="I34" s="135">
        <v>0.3659722222222222</v>
      </c>
      <c r="J34" s="135">
        <v>0.39374999999999999</v>
      </c>
      <c r="K34" s="135">
        <v>0.42152777777777778</v>
      </c>
      <c r="L34" s="135">
        <v>0.44930555555555557</v>
      </c>
      <c r="M34" s="135">
        <v>0.4770833333333333</v>
      </c>
      <c r="N34" s="135">
        <v>0.50486111111111109</v>
      </c>
      <c r="O34" s="135">
        <v>0.53263888888888888</v>
      </c>
      <c r="P34" s="135">
        <v>0.56041666666666667</v>
      </c>
      <c r="Q34" s="135">
        <v>0.58819444444444446</v>
      </c>
      <c r="R34" s="135">
        <v>0.61597222222222225</v>
      </c>
      <c r="S34" s="135">
        <v>0.64374999999999993</v>
      </c>
      <c r="T34" s="135">
        <v>0.67152777777777783</v>
      </c>
      <c r="U34" s="135">
        <v>0.69930555555555562</v>
      </c>
      <c r="V34" s="135">
        <v>0.7270833333333333</v>
      </c>
      <c r="W34" s="135">
        <v>0.75486111111111109</v>
      </c>
      <c r="X34" s="135">
        <v>0.78263888888888899</v>
      </c>
      <c r="Y34" s="135">
        <v>0.81041666666666667</v>
      </c>
      <c r="Z34" s="135">
        <v>0.83819444444444446</v>
      </c>
      <c r="AA34" s="135">
        <v>0.86597222222222225</v>
      </c>
      <c r="AB34" s="122"/>
      <c r="AJ34" s="122"/>
      <c r="AK34" s="122"/>
      <c r="AL34" s="122"/>
      <c r="AM34" s="122"/>
    </row>
    <row r="35" spans="2:39" ht="18" customHeight="1">
      <c r="B35" s="131" t="s">
        <v>270</v>
      </c>
      <c r="C35" s="135">
        <v>0.20069444444444443</v>
      </c>
      <c r="D35" s="135">
        <v>0.22847222222222222</v>
      </c>
      <c r="E35" s="135">
        <v>0.25625000000000003</v>
      </c>
      <c r="F35" s="135">
        <v>0.28402777777777777</v>
      </c>
      <c r="G35" s="135">
        <v>0.31180555555555556</v>
      </c>
      <c r="H35" s="135">
        <v>0.33958333333333335</v>
      </c>
      <c r="I35" s="135">
        <v>0.36736111111111108</v>
      </c>
      <c r="J35" s="135">
        <v>0.39513888888888887</v>
      </c>
      <c r="K35" s="135">
        <v>0.42291666666666666</v>
      </c>
      <c r="L35" s="135">
        <v>0.45069444444444445</v>
      </c>
      <c r="M35" s="135">
        <v>0.47847222222222219</v>
      </c>
      <c r="N35" s="135">
        <v>0.50624999999999998</v>
      </c>
      <c r="O35" s="135">
        <v>0.53402777777777777</v>
      </c>
      <c r="P35" s="135">
        <v>0.56180555555555556</v>
      </c>
      <c r="Q35" s="135">
        <v>0.58958333333333335</v>
      </c>
      <c r="R35" s="135">
        <v>0.61736111111111114</v>
      </c>
      <c r="S35" s="135">
        <v>0.64513888888888882</v>
      </c>
      <c r="T35" s="135">
        <v>0.67291666666666661</v>
      </c>
      <c r="U35" s="135">
        <v>0.7006944444444444</v>
      </c>
      <c r="V35" s="135">
        <v>0.7284722222222223</v>
      </c>
      <c r="W35" s="135">
        <v>0.75624999999999998</v>
      </c>
      <c r="X35" s="135">
        <v>0.78402777777777777</v>
      </c>
      <c r="Y35" s="135">
        <v>0.81180555555555556</v>
      </c>
      <c r="Z35" s="135">
        <v>0.83958333333333324</v>
      </c>
      <c r="AA35" s="135">
        <v>0.86736111111111114</v>
      </c>
      <c r="AB35" s="122"/>
      <c r="AJ35" s="122"/>
      <c r="AK35" s="122"/>
      <c r="AL35" s="122"/>
      <c r="AM35" s="122"/>
    </row>
  </sheetData>
  <pageMargins left="0.7" right="0.7" top="0.75" bottom="0.75" header="0.3" footer="0.3"/>
  <pageSetup paperSize="8" scale="58" orientation="landscape" r:id="rId1"/>
  <colBreaks count="1" manualBreakCount="1">
    <brk id="39" max="1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E487"/>
  <sheetViews>
    <sheetView workbookViewId="0">
      <selection activeCell="I58" sqref="I58"/>
    </sheetView>
  </sheetViews>
  <sheetFormatPr defaultColWidth="9.109375" defaultRowHeight="14.4"/>
  <cols>
    <col min="1" max="1" width="9.109375" style="7"/>
    <col min="2" max="2" width="31.5546875" style="8" bestFit="1" customWidth="1"/>
    <col min="3" max="3" width="22.6640625" style="8" bestFit="1" customWidth="1"/>
    <col min="4" max="4" width="9.109375" style="9"/>
    <col min="5" max="5" width="11.33203125" style="9" bestFit="1" customWidth="1"/>
    <col min="6" max="16384" width="9.109375" style="7"/>
  </cols>
  <sheetData>
    <row r="2" spans="2:5" s="1" customFormat="1">
      <c r="B2" s="4" t="s">
        <v>31</v>
      </c>
      <c r="C2" s="4" t="s">
        <v>32</v>
      </c>
      <c r="D2" s="2" t="s">
        <v>30</v>
      </c>
      <c r="E2" s="3" t="s">
        <v>33</v>
      </c>
    </row>
    <row r="3" spans="2:5">
      <c r="B3" s="10" t="s">
        <v>34</v>
      </c>
      <c r="C3" s="11">
        <v>300</v>
      </c>
      <c r="D3" s="12">
        <v>3019</v>
      </c>
      <c r="E3" s="13">
        <v>300</v>
      </c>
    </row>
    <row r="4" spans="2:5">
      <c r="B4" s="10" t="s">
        <v>37</v>
      </c>
      <c r="C4" s="10" t="s">
        <v>38</v>
      </c>
      <c r="D4" s="12">
        <v>509</v>
      </c>
      <c r="E4" s="14" t="s">
        <v>39</v>
      </c>
    </row>
    <row r="5" spans="2:5">
      <c r="B5" s="10" t="s">
        <v>40</v>
      </c>
      <c r="C5" s="10" t="s">
        <v>41</v>
      </c>
      <c r="D5" s="12">
        <v>502</v>
      </c>
      <c r="E5" s="14" t="s">
        <v>42</v>
      </c>
    </row>
    <row r="6" spans="2:5">
      <c r="B6" s="10" t="s">
        <v>43</v>
      </c>
      <c r="C6" s="10" t="s">
        <v>44</v>
      </c>
      <c r="D6" s="12">
        <v>513</v>
      </c>
      <c r="E6" s="14" t="s">
        <v>45</v>
      </c>
    </row>
    <row r="7" spans="2:5">
      <c r="B7" s="10" t="s">
        <v>46</v>
      </c>
      <c r="C7" s="10" t="s">
        <v>47</v>
      </c>
      <c r="D7" s="12">
        <v>520</v>
      </c>
      <c r="E7" s="14" t="s">
        <v>48</v>
      </c>
    </row>
    <row r="8" spans="2:5">
      <c r="B8" s="10" t="s">
        <v>49</v>
      </c>
      <c r="C8" s="10" t="s">
        <v>50</v>
      </c>
      <c r="D8" s="12">
        <v>511</v>
      </c>
      <c r="E8" s="14" t="s">
        <v>51</v>
      </c>
    </row>
    <row r="9" spans="2:5">
      <c r="B9" s="10" t="s">
        <v>52</v>
      </c>
      <c r="C9" s="10" t="s">
        <v>53</v>
      </c>
      <c r="D9" s="12">
        <v>521</v>
      </c>
      <c r="E9" s="14" t="s">
        <v>54</v>
      </c>
    </row>
    <row r="10" spans="2:5">
      <c r="B10" s="10" t="s">
        <v>55</v>
      </c>
      <c r="C10" s="10" t="s">
        <v>56</v>
      </c>
      <c r="D10" s="12">
        <v>501</v>
      </c>
      <c r="E10" s="14" t="s">
        <v>57</v>
      </c>
    </row>
    <row r="11" spans="2:5">
      <c r="B11" s="10" t="s">
        <v>58</v>
      </c>
      <c r="C11" s="10" t="s">
        <v>59</v>
      </c>
      <c r="D11" s="12">
        <v>522</v>
      </c>
      <c r="E11" s="14" t="s">
        <v>60</v>
      </c>
    </row>
    <row r="12" spans="2:5">
      <c r="B12" s="10" t="s">
        <v>61</v>
      </c>
      <c r="C12" s="10" t="s">
        <v>62</v>
      </c>
      <c r="D12" s="12">
        <v>523</v>
      </c>
      <c r="E12" s="14" t="s">
        <v>63</v>
      </c>
    </row>
    <row r="13" spans="2:5">
      <c r="B13" s="10" t="s">
        <v>64</v>
      </c>
      <c r="C13" s="10" t="s">
        <v>65</v>
      </c>
      <c r="D13" s="12">
        <v>524</v>
      </c>
      <c r="E13" s="14" t="s">
        <v>66</v>
      </c>
    </row>
    <row r="14" spans="2:5">
      <c r="B14" s="10" t="s">
        <v>67</v>
      </c>
      <c r="C14" s="10" t="s">
        <v>68</v>
      </c>
      <c r="D14" s="12">
        <v>514</v>
      </c>
      <c r="E14" s="14" t="s">
        <v>69</v>
      </c>
    </row>
    <row r="15" spans="2:5">
      <c r="B15" s="10" t="s">
        <v>70</v>
      </c>
      <c r="C15" s="10" t="s">
        <v>71</v>
      </c>
      <c r="D15" s="12">
        <v>525</v>
      </c>
      <c r="E15" s="14" t="s">
        <v>72</v>
      </c>
    </row>
    <row r="16" spans="2:5">
      <c r="B16" s="10" t="s">
        <v>73</v>
      </c>
      <c r="C16" s="10" t="s">
        <v>74</v>
      </c>
      <c r="D16" s="12">
        <v>526</v>
      </c>
      <c r="E16" s="14" t="s">
        <v>75</v>
      </c>
    </row>
    <row r="17" spans="2:5">
      <c r="B17" s="10" t="s">
        <v>76</v>
      </c>
      <c r="C17" s="10" t="s">
        <v>77</v>
      </c>
      <c r="D17" s="12">
        <v>527</v>
      </c>
      <c r="E17" s="14" t="s">
        <v>78</v>
      </c>
    </row>
    <row r="18" spans="2:5">
      <c r="B18" s="10" t="s">
        <v>79</v>
      </c>
      <c r="C18" s="10" t="s">
        <v>80</v>
      </c>
      <c r="D18" s="12">
        <v>528</v>
      </c>
      <c r="E18" s="14" t="s">
        <v>81</v>
      </c>
    </row>
    <row r="19" spans="2:5">
      <c r="B19" s="10" t="s">
        <v>82</v>
      </c>
      <c r="C19" s="10" t="s">
        <v>83</v>
      </c>
      <c r="D19" s="12">
        <v>583</v>
      </c>
      <c r="E19" s="14" t="s">
        <v>84</v>
      </c>
    </row>
    <row r="20" spans="2:5">
      <c r="B20" s="10" t="s">
        <v>85</v>
      </c>
      <c r="C20" s="10" t="s">
        <v>86</v>
      </c>
      <c r="D20" s="12">
        <v>529</v>
      </c>
      <c r="E20" s="14" t="s">
        <v>87</v>
      </c>
    </row>
    <row r="21" spans="2:5">
      <c r="B21" s="10" t="s">
        <v>88</v>
      </c>
      <c r="C21" s="10" t="s">
        <v>89</v>
      </c>
      <c r="D21" s="12">
        <v>530</v>
      </c>
      <c r="E21" s="14" t="s">
        <v>90</v>
      </c>
    </row>
    <row r="22" spans="2:5">
      <c r="B22" s="10" t="s">
        <v>91</v>
      </c>
      <c r="C22" s="10" t="s">
        <v>92</v>
      </c>
      <c r="D22" s="12">
        <v>531</v>
      </c>
      <c r="E22" s="14" t="s">
        <v>93</v>
      </c>
    </row>
    <row r="23" spans="2:5">
      <c r="B23" s="10" t="s">
        <v>94</v>
      </c>
      <c r="C23" s="10" t="s">
        <v>95</v>
      </c>
      <c r="D23" s="12">
        <v>515</v>
      </c>
      <c r="E23" s="14" t="s">
        <v>96</v>
      </c>
    </row>
    <row r="24" spans="2:5">
      <c r="B24" s="10" t="s">
        <v>97</v>
      </c>
      <c r="C24" s="10" t="s">
        <v>98</v>
      </c>
      <c r="D24" s="12">
        <v>532</v>
      </c>
      <c r="E24" s="14" t="s">
        <v>99</v>
      </c>
    </row>
    <row r="25" spans="2:5">
      <c r="B25" s="10" t="s">
        <v>100</v>
      </c>
      <c r="C25" s="10" t="s">
        <v>101</v>
      </c>
      <c r="D25" s="12">
        <v>533</v>
      </c>
      <c r="E25" s="14" t="s">
        <v>102</v>
      </c>
    </row>
    <row r="26" spans="2:5">
      <c r="B26" s="10" t="s">
        <v>103</v>
      </c>
      <c r="C26" s="10" t="s">
        <v>104</v>
      </c>
      <c r="D26" s="12">
        <v>534</v>
      </c>
      <c r="E26" s="14" t="s">
        <v>105</v>
      </c>
    </row>
    <row r="27" spans="2:5">
      <c r="B27" s="10" t="s">
        <v>106</v>
      </c>
      <c r="C27" s="10" t="s">
        <v>107</v>
      </c>
      <c r="D27" s="12">
        <v>535</v>
      </c>
      <c r="E27" s="14" t="s">
        <v>108</v>
      </c>
    </row>
    <row r="28" spans="2:5">
      <c r="B28" s="10" t="s">
        <v>109</v>
      </c>
      <c r="C28" s="10" t="s">
        <v>110</v>
      </c>
      <c r="D28" s="12">
        <v>536</v>
      </c>
      <c r="E28" s="14" t="s">
        <v>111</v>
      </c>
    </row>
    <row r="29" spans="2:5">
      <c r="B29" s="10" t="s">
        <v>112</v>
      </c>
      <c r="C29" s="10" t="s">
        <v>113</v>
      </c>
      <c r="D29" s="12">
        <v>547</v>
      </c>
      <c r="E29" s="14" t="s">
        <v>114</v>
      </c>
    </row>
    <row r="30" spans="2:5">
      <c r="B30" s="10" t="s">
        <v>115</v>
      </c>
      <c r="C30" s="10" t="s">
        <v>116</v>
      </c>
      <c r="D30" s="12">
        <v>538</v>
      </c>
      <c r="E30" s="14" t="s">
        <v>117</v>
      </c>
    </row>
    <row r="31" spans="2:5">
      <c r="B31" s="10" t="s">
        <v>118</v>
      </c>
      <c r="C31" s="10" t="s">
        <v>119</v>
      </c>
      <c r="D31" s="12">
        <v>539</v>
      </c>
      <c r="E31" s="14" t="s">
        <v>120</v>
      </c>
    </row>
    <row r="32" spans="2:5">
      <c r="B32" s="10" t="s">
        <v>121</v>
      </c>
      <c r="C32" s="10" t="s">
        <v>122</v>
      </c>
      <c r="D32" s="12">
        <v>540</v>
      </c>
      <c r="E32" s="14" t="s">
        <v>123</v>
      </c>
    </row>
    <row r="33" spans="2:5">
      <c r="B33" s="10" t="s">
        <v>124</v>
      </c>
      <c r="C33" s="10" t="s">
        <v>125</v>
      </c>
      <c r="D33" s="12">
        <v>541</v>
      </c>
      <c r="E33" s="14" t="s">
        <v>126</v>
      </c>
    </row>
    <row r="34" spans="2:5">
      <c r="B34" s="10" t="s">
        <v>127</v>
      </c>
      <c r="C34" s="10" t="s">
        <v>128</v>
      </c>
      <c r="D34" s="12">
        <v>542</v>
      </c>
      <c r="E34" s="14" t="s">
        <v>129</v>
      </c>
    </row>
    <row r="35" spans="2:5">
      <c r="B35" s="10" t="s">
        <v>130</v>
      </c>
      <c r="C35" s="10" t="s">
        <v>131</v>
      </c>
      <c r="D35" s="12">
        <v>543</v>
      </c>
      <c r="E35" s="14" t="s">
        <v>132</v>
      </c>
    </row>
    <row r="36" spans="2:5">
      <c r="B36" s="10" t="s">
        <v>133</v>
      </c>
      <c r="C36" s="10" t="s">
        <v>134</v>
      </c>
      <c r="D36" s="12">
        <v>544</v>
      </c>
      <c r="E36" s="14" t="s">
        <v>135</v>
      </c>
    </row>
    <row r="37" spans="2:5">
      <c r="B37" s="10" t="s">
        <v>136</v>
      </c>
      <c r="C37" s="10" t="s">
        <v>137</v>
      </c>
      <c r="D37" s="12">
        <v>516</v>
      </c>
      <c r="E37" s="14" t="s">
        <v>138</v>
      </c>
    </row>
    <row r="38" spans="2:5">
      <c r="B38" s="10" t="s">
        <v>139</v>
      </c>
      <c r="C38" s="10" t="s">
        <v>140</v>
      </c>
      <c r="D38" s="12">
        <v>545</v>
      </c>
      <c r="E38" s="14" t="s">
        <v>141</v>
      </c>
    </row>
    <row r="39" spans="2:5">
      <c r="B39" s="10" t="s">
        <v>142</v>
      </c>
      <c r="C39" s="10" t="s">
        <v>143</v>
      </c>
      <c r="D39" s="12">
        <v>546</v>
      </c>
      <c r="E39" s="14" t="s">
        <v>144</v>
      </c>
    </row>
    <row r="40" spans="2:5">
      <c r="B40" s="10" t="s">
        <v>145</v>
      </c>
      <c r="C40" s="10" t="s">
        <v>146</v>
      </c>
      <c r="D40" s="12">
        <v>574</v>
      </c>
      <c r="E40" s="14" t="s">
        <v>147</v>
      </c>
    </row>
    <row r="41" spans="2:5">
      <c r="B41" s="10" t="s">
        <v>148</v>
      </c>
      <c r="C41" s="10" t="s">
        <v>149</v>
      </c>
      <c r="D41" s="12">
        <v>548</v>
      </c>
      <c r="E41" s="14" t="s">
        <v>150</v>
      </c>
    </row>
    <row r="42" spans="2:5">
      <c r="B42" s="10" t="s">
        <v>151</v>
      </c>
      <c r="C42" s="10" t="s">
        <v>152</v>
      </c>
      <c r="D42" s="12">
        <v>549</v>
      </c>
      <c r="E42" s="14" t="s">
        <v>153</v>
      </c>
    </row>
    <row r="43" spans="2:5">
      <c r="B43" s="10" t="s">
        <v>154</v>
      </c>
      <c r="C43" s="10" t="s">
        <v>155</v>
      </c>
      <c r="D43" s="12">
        <v>512</v>
      </c>
      <c r="E43" s="14" t="s">
        <v>156</v>
      </c>
    </row>
    <row r="44" spans="2:5">
      <c r="B44" s="10" t="s">
        <v>157</v>
      </c>
      <c r="C44" s="10" t="s">
        <v>158</v>
      </c>
      <c r="D44" s="12">
        <v>550</v>
      </c>
      <c r="E44" s="14" t="s">
        <v>159</v>
      </c>
    </row>
    <row r="45" spans="2:5">
      <c r="B45" s="10" t="s">
        <v>160</v>
      </c>
      <c r="C45" s="10" t="s">
        <v>161</v>
      </c>
      <c r="D45" s="12">
        <v>517</v>
      </c>
      <c r="E45" s="14" t="s">
        <v>162</v>
      </c>
    </row>
    <row r="46" spans="2:5">
      <c r="B46" s="10" t="s">
        <v>163</v>
      </c>
      <c r="C46" s="10" t="s">
        <v>164</v>
      </c>
      <c r="D46" s="12">
        <v>518</v>
      </c>
      <c r="E46" s="14" t="s">
        <v>165</v>
      </c>
    </row>
    <row r="47" spans="2:5">
      <c r="B47" s="10" t="s">
        <v>166</v>
      </c>
      <c r="C47" s="10" t="s">
        <v>167</v>
      </c>
      <c r="D47" s="12">
        <v>510</v>
      </c>
      <c r="E47" s="14" t="s">
        <v>168</v>
      </c>
    </row>
    <row r="48" spans="2:5">
      <c r="B48" s="10" t="s">
        <v>169</v>
      </c>
      <c r="C48" s="10" t="s">
        <v>170</v>
      </c>
      <c r="D48" s="12">
        <v>551</v>
      </c>
      <c r="E48" s="14" t="s">
        <v>171</v>
      </c>
    </row>
    <row r="49" spans="2:5">
      <c r="B49" s="10" t="s">
        <v>172</v>
      </c>
      <c r="C49" s="10" t="s">
        <v>173</v>
      </c>
      <c r="D49" s="12">
        <v>552</v>
      </c>
      <c r="E49" s="14" t="s">
        <v>174</v>
      </c>
    </row>
    <row r="50" spans="2:5">
      <c r="B50" s="10" t="s">
        <v>175</v>
      </c>
      <c r="C50" s="10" t="s">
        <v>176</v>
      </c>
      <c r="D50" s="12">
        <v>553</v>
      </c>
      <c r="E50" s="14" t="s">
        <v>177</v>
      </c>
    </row>
    <row r="51" spans="2:5">
      <c r="B51" s="10" t="s">
        <v>178</v>
      </c>
      <c r="C51" s="10" t="s">
        <v>179</v>
      </c>
      <c r="D51" s="12">
        <v>554</v>
      </c>
      <c r="E51" s="14" t="s">
        <v>180</v>
      </c>
    </row>
    <row r="52" spans="2:5">
      <c r="B52" s="10" t="s">
        <v>181</v>
      </c>
      <c r="C52" s="10" t="s">
        <v>182</v>
      </c>
      <c r="D52" s="12">
        <v>519</v>
      </c>
      <c r="E52" s="14" t="s">
        <v>183</v>
      </c>
    </row>
    <row r="53" spans="2:5">
      <c r="B53" s="10" t="s">
        <v>184</v>
      </c>
      <c r="C53" s="10" t="s">
        <v>185</v>
      </c>
      <c r="D53" s="12">
        <v>555</v>
      </c>
      <c r="E53" s="14" t="s">
        <v>186</v>
      </c>
    </row>
    <row r="54" spans="2:5">
      <c r="B54" s="10" t="s">
        <v>187</v>
      </c>
      <c r="C54" s="10" t="s">
        <v>188</v>
      </c>
      <c r="D54" s="12">
        <v>556</v>
      </c>
      <c r="E54" s="14" t="s">
        <v>189</v>
      </c>
    </row>
    <row r="55" spans="2:5">
      <c r="B55" s="10" t="s">
        <v>190</v>
      </c>
      <c r="C55" s="10" t="s">
        <v>191</v>
      </c>
      <c r="D55" s="12">
        <v>557</v>
      </c>
      <c r="E55" s="14" t="s">
        <v>192</v>
      </c>
    </row>
    <row r="56" spans="2:5">
      <c r="B56" s="10" t="s">
        <v>193</v>
      </c>
      <c r="C56" s="10" t="s">
        <v>194</v>
      </c>
      <c r="D56" s="12">
        <v>558</v>
      </c>
      <c r="E56" s="14" t="s">
        <v>195</v>
      </c>
    </row>
    <row r="57" spans="2:5">
      <c r="B57" s="10" t="s">
        <v>196</v>
      </c>
      <c r="C57" s="10" t="s">
        <v>197</v>
      </c>
      <c r="D57" s="12">
        <v>559</v>
      </c>
      <c r="E57" s="14" t="s">
        <v>198</v>
      </c>
    </row>
    <row r="58" spans="2:5">
      <c r="B58" s="10" t="s">
        <v>199</v>
      </c>
      <c r="C58" s="10" t="s">
        <v>200</v>
      </c>
      <c r="D58" s="12">
        <v>560</v>
      </c>
      <c r="E58" s="14" t="s">
        <v>201</v>
      </c>
    </row>
    <row r="59" spans="2:5">
      <c r="B59" s="10" t="s">
        <v>202</v>
      </c>
      <c r="C59" s="10" t="s">
        <v>203</v>
      </c>
      <c r="D59" s="12">
        <v>561</v>
      </c>
      <c r="E59" s="14" t="s">
        <v>204</v>
      </c>
    </row>
    <row r="60" spans="2:5">
      <c r="B60" s="10" t="s">
        <v>205</v>
      </c>
      <c r="C60" s="10" t="s">
        <v>206</v>
      </c>
      <c r="D60" s="12">
        <v>562</v>
      </c>
      <c r="E60" s="14" t="s">
        <v>207</v>
      </c>
    </row>
    <row r="61" spans="2:5">
      <c r="B61" s="10" t="s">
        <v>208</v>
      </c>
      <c r="C61" s="10" t="s">
        <v>209</v>
      </c>
      <c r="D61" s="12">
        <v>563</v>
      </c>
      <c r="E61" s="14" t="s">
        <v>210</v>
      </c>
    </row>
    <row r="62" spans="2:5">
      <c r="B62" s="10" t="s">
        <v>211</v>
      </c>
      <c r="C62" s="10" t="s">
        <v>212</v>
      </c>
      <c r="D62" s="12">
        <v>564</v>
      </c>
      <c r="E62" s="14" t="s">
        <v>213</v>
      </c>
    </row>
    <row r="63" spans="2:5">
      <c r="B63" s="10" t="s">
        <v>214</v>
      </c>
      <c r="C63" s="10" t="s">
        <v>215</v>
      </c>
      <c r="D63" s="12">
        <v>565</v>
      </c>
      <c r="E63" s="14" t="s">
        <v>216</v>
      </c>
    </row>
    <row r="64" spans="2:5">
      <c r="B64" s="10" t="s">
        <v>217</v>
      </c>
      <c r="C64" s="10" t="s">
        <v>8</v>
      </c>
      <c r="D64" s="12">
        <v>301</v>
      </c>
      <c r="E64" s="14" t="s">
        <v>26</v>
      </c>
    </row>
    <row r="65" spans="2:5">
      <c r="B65" s="10" t="s">
        <v>218</v>
      </c>
      <c r="C65" s="10" t="s">
        <v>219</v>
      </c>
      <c r="D65" s="12">
        <v>201</v>
      </c>
      <c r="E65" s="14" t="s">
        <v>220</v>
      </c>
    </row>
    <row r="66" spans="2:5">
      <c r="B66" s="10" t="s">
        <v>221</v>
      </c>
      <c r="C66" s="10" t="s">
        <v>222</v>
      </c>
      <c r="D66" s="12">
        <v>3008</v>
      </c>
      <c r="E66" s="14" t="s">
        <v>223</v>
      </c>
    </row>
    <row r="67" spans="2:5">
      <c r="B67" s="10" t="s">
        <v>224</v>
      </c>
      <c r="C67" s="10" t="s">
        <v>225</v>
      </c>
      <c r="D67" s="12">
        <v>1205</v>
      </c>
      <c r="E67" s="14" t="s">
        <v>226</v>
      </c>
    </row>
    <row r="68" spans="2:5">
      <c r="B68" s="10" t="s">
        <v>227</v>
      </c>
      <c r="C68" s="10" t="s">
        <v>228</v>
      </c>
      <c r="D68" s="12">
        <v>2502</v>
      </c>
      <c r="E68" s="14" t="s">
        <v>229</v>
      </c>
    </row>
    <row r="69" spans="2:5">
      <c r="B69" s="10" t="s">
        <v>230</v>
      </c>
      <c r="C69" s="10" t="s">
        <v>231</v>
      </c>
      <c r="D69" s="12">
        <v>1005</v>
      </c>
      <c r="E69" s="14" t="s">
        <v>232</v>
      </c>
    </row>
    <row r="70" spans="2:5">
      <c r="B70" s="10" t="s">
        <v>233</v>
      </c>
      <c r="C70" s="10" t="s">
        <v>234</v>
      </c>
      <c r="D70" s="12">
        <v>1105</v>
      </c>
      <c r="E70" s="14" t="s">
        <v>235</v>
      </c>
    </row>
    <row r="71" spans="2:5">
      <c r="B71" s="10" t="s">
        <v>236</v>
      </c>
      <c r="C71" s="10" t="s">
        <v>237</v>
      </c>
      <c r="D71" s="12">
        <v>1224</v>
      </c>
      <c r="E71" s="14" t="s">
        <v>238</v>
      </c>
    </row>
    <row r="72" spans="2:5">
      <c r="B72" s="10" t="s">
        <v>239</v>
      </c>
      <c r="C72" s="10" t="s">
        <v>240</v>
      </c>
      <c r="D72" s="12">
        <v>1155</v>
      </c>
      <c r="E72" s="14" t="s">
        <v>241</v>
      </c>
    </row>
    <row r="73" spans="2:5">
      <c r="B73" s="10" t="s">
        <v>242</v>
      </c>
      <c r="C73" s="10" t="s">
        <v>243</v>
      </c>
      <c r="D73" s="12">
        <v>1151</v>
      </c>
      <c r="E73" s="14" t="s">
        <v>244</v>
      </c>
    </row>
    <row r="74" spans="2:5">
      <c r="B74" s="10" t="s">
        <v>245</v>
      </c>
      <c r="C74" s="10" t="s">
        <v>246</v>
      </c>
      <c r="D74" s="12">
        <v>2416</v>
      </c>
      <c r="E74" s="14" t="s">
        <v>247</v>
      </c>
    </row>
    <row r="75" spans="2:5">
      <c r="B75" s="10" t="s">
        <v>248</v>
      </c>
      <c r="C75" s="10" t="s">
        <v>249</v>
      </c>
      <c r="D75" s="12">
        <v>1026</v>
      </c>
      <c r="E75" s="14" t="s">
        <v>250</v>
      </c>
    </row>
    <row r="76" spans="2:5">
      <c r="B76" s="10" t="s">
        <v>251</v>
      </c>
      <c r="C76" s="10" t="s">
        <v>252</v>
      </c>
      <c r="D76" s="12">
        <v>566</v>
      </c>
      <c r="E76" s="14" t="s">
        <v>253</v>
      </c>
    </row>
    <row r="77" spans="2:5">
      <c r="B77" s="10" t="s">
        <v>254</v>
      </c>
      <c r="C77" s="10" t="s">
        <v>255</v>
      </c>
      <c r="D77" s="12">
        <v>2321</v>
      </c>
      <c r="E77" s="14" t="s">
        <v>256</v>
      </c>
    </row>
    <row r="78" spans="2:5">
      <c r="B78" s="10" t="s">
        <v>257</v>
      </c>
      <c r="C78" s="10" t="s">
        <v>258</v>
      </c>
      <c r="D78" s="12">
        <v>1145</v>
      </c>
      <c r="E78" s="14" t="s">
        <v>259</v>
      </c>
    </row>
    <row r="79" spans="2:5">
      <c r="B79" s="10" t="s">
        <v>260</v>
      </c>
      <c r="C79" s="10" t="s">
        <v>261</v>
      </c>
      <c r="D79" s="12">
        <v>2323</v>
      </c>
      <c r="E79" s="14" t="s">
        <v>262</v>
      </c>
    </row>
    <row r="80" spans="2:5">
      <c r="B80" s="10" t="s">
        <v>263</v>
      </c>
      <c r="C80" s="10" t="s">
        <v>264</v>
      </c>
      <c r="D80" s="12">
        <v>1094</v>
      </c>
      <c r="E80" s="14" t="s">
        <v>265</v>
      </c>
    </row>
    <row r="81" spans="2:5">
      <c r="B81" s="10" t="s">
        <v>266</v>
      </c>
      <c r="C81" s="10" t="s">
        <v>267</v>
      </c>
      <c r="D81" s="12">
        <v>7</v>
      </c>
      <c r="E81" s="14" t="s">
        <v>268</v>
      </c>
    </row>
    <row r="82" spans="2:5">
      <c r="B82" s="10" t="s">
        <v>269</v>
      </c>
      <c r="C82" s="10" t="s">
        <v>270</v>
      </c>
      <c r="D82" s="12">
        <v>114</v>
      </c>
      <c r="E82" s="14" t="s">
        <v>271</v>
      </c>
    </row>
    <row r="83" spans="2:5">
      <c r="B83" s="10" t="s">
        <v>272</v>
      </c>
      <c r="C83" s="10" t="s">
        <v>273</v>
      </c>
      <c r="D83" s="12">
        <v>1055</v>
      </c>
      <c r="E83" s="14" t="s">
        <v>274</v>
      </c>
    </row>
    <row r="84" spans="2:5">
      <c r="B84" s="10" t="s">
        <v>275</v>
      </c>
      <c r="C84" s="10" t="s">
        <v>276</v>
      </c>
      <c r="D84" s="12">
        <v>1259</v>
      </c>
      <c r="E84" s="14" t="s">
        <v>277</v>
      </c>
    </row>
    <row r="85" spans="2:5">
      <c r="B85" s="10" t="s">
        <v>278</v>
      </c>
      <c r="C85" s="10" t="s">
        <v>279</v>
      </c>
      <c r="D85" s="12">
        <v>1035</v>
      </c>
      <c r="E85" s="14" t="s">
        <v>280</v>
      </c>
    </row>
    <row r="86" spans="2:5">
      <c r="B86" s="10" t="s">
        <v>281</v>
      </c>
      <c r="C86" s="10" t="s">
        <v>282</v>
      </c>
      <c r="D86" s="12">
        <v>1014</v>
      </c>
      <c r="E86" s="14" t="s">
        <v>283</v>
      </c>
    </row>
    <row r="87" spans="2:5">
      <c r="B87" s="10" t="s">
        <v>284</v>
      </c>
      <c r="C87" s="10" t="s">
        <v>285</v>
      </c>
      <c r="D87" s="12">
        <v>1053</v>
      </c>
      <c r="E87" s="14" t="s">
        <v>286</v>
      </c>
    </row>
    <row r="88" spans="2:5">
      <c r="B88" s="10" t="s">
        <v>287</v>
      </c>
      <c r="C88" s="10" t="s">
        <v>14</v>
      </c>
      <c r="D88" s="12">
        <v>1119</v>
      </c>
      <c r="E88" s="14" t="s">
        <v>18</v>
      </c>
    </row>
    <row r="89" spans="2:5">
      <c r="B89" s="10" t="s">
        <v>288</v>
      </c>
      <c r="C89" s="10" t="s">
        <v>289</v>
      </c>
      <c r="D89" s="12">
        <v>1197</v>
      </c>
      <c r="E89" s="14" t="s">
        <v>290</v>
      </c>
    </row>
    <row r="90" spans="2:5">
      <c r="B90" s="10" t="s">
        <v>291</v>
      </c>
      <c r="C90" s="10" t="s">
        <v>292</v>
      </c>
      <c r="D90" s="12">
        <v>2504</v>
      </c>
      <c r="E90" s="14" t="s">
        <v>293</v>
      </c>
    </row>
    <row r="91" spans="2:5">
      <c r="B91" s="10" t="s">
        <v>294</v>
      </c>
      <c r="C91" s="10" t="s">
        <v>295</v>
      </c>
      <c r="D91" s="12">
        <v>1076</v>
      </c>
      <c r="E91" s="14" t="s">
        <v>296</v>
      </c>
    </row>
    <row r="92" spans="2:5">
      <c r="B92" s="10" t="s">
        <v>297</v>
      </c>
      <c r="C92" s="10" t="s">
        <v>298</v>
      </c>
      <c r="D92" s="12">
        <v>2496</v>
      </c>
      <c r="E92" s="14" t="s">
        <v>299</v>
      </c>
    </row>
    <row r="93" spans="2:5">
      <c r="B93" s="10" t="s">
        <v>300</v>
      </c>
      <c r="C93" s="10" t="s">
        <v>301</v>
      </c>
      <c r="D93" s="12">
        <v>503</v>
      </c>
      <c r="E93" s="14" t="s">
        <v>302</v>
      </c>
    </row>
    <row r="94" spans="2:5">
      <c r="B94" s="10" t="s">
        <v>303</v>
      </c>
      <c r="C94" s="10" t="s">
        <v>304</v>
      </c>
      <c r="D94" s="12">
        <v>2045</v>
      </c>
      <c r="E94" s="14" t="s">
        <v>305</v>
      </c>
    </row>
    <row r="95" spans="2:5">
      <c r="B95" s="10" t="s">
        <v>306</v>
      </c>
      <c r="C95" s="10" t="s">
        <v>307</v>
      </c>
      <c r="D95" s="12">
        <v>2066</v>
      </c>
      <c r="E95" s="14" t="s">
        <v>308</v>
      </c>
    </row>
    <row r="96" spans="2:5">
      <c r="B96" s="10" t="s">
        <v>309</v>
      </c>
      <c r="C96" s="10" t="s">
        <v>310</v>
      </c>
      <c r="D96" s="12">
        <v>2067</v>
      </c>
      <c r="E96" s="14" t="s">
        <v>311</v>
      </c>
    </row>
    <row r="97" spans="2:5">
      <c r="B97" s="10" t="s">
        <v>312</v>
      </c>
      <c r="C97" s="10" t="s">
        <v>313</v>
      </c>
      <c r="D97" s="12">
        <v>302</v>
      </c>
      <c r="E97" s="14" t="s">
        <v>314</v>
      </c>
    </row>
    <row r="98" spans="2:5">
      <c r="B98" s="10" t="s">
        <v>315</v>
      </c>
      <c r="C98" s="10" t="s">
        <v>316</v>
      </c>
      <c r="D98" s="12">
        <v>2105</v>
      </c>
      <c r="E98" s="14" t="s">
        <v>317</v>
      </c>
    </row>
    <row r="99" spans="2:5">
      <c r="B99" s="10" t="s">
        <v>318</v>
      </c>
      <c r="C99" s="10" t="s">
        <v>319</v>
      </c>
      <c r="D99" s="12">
        <v>2097</v>
      </c>
      <c r="E99" s="14" t="s">
        <v>320</v>
      </c>
    </row>
    <row r="100" spans="2:5">
      <c r="B100" s="10" t="s">
        <v>321</v>
      </c>
      <c r="C100" s="10" t="s">
        <v>322</v>
      </c>
      <c r="D100" s="12">
        <v>1183</v>
      </c>
      <c r="E100" s="14" t="s">
        <v>323</v>
      </c>
    </row>
    <row r="101" spans="2:5">
      <c r="B101" s="10" t="s">
        <v>324</v>
      </c>
      <c r="C101" s="10" t="s">
        <v>325</v>
      </c>
      <c r="D101" s="12">
        <v>505</v>
      </c>
      <c r="E101" s="14" t="s">
        <v>326</v>
      </c>
    </row>
    <row r="102" spans="2:5">
      <c r="B102" s="10" t="s">
        <v>327</v>
      </c>
      <c r="C102" s="10" t="s">
        <v>328</v>
      </c>
      <c r="D102" s="12">
        <v>2610</v>
      </c>
      <c r="E102" s="14" t="s">
        <v>329</v>
      </c>
    </row>
    <row r="103" spans="2:5">
      <c r="B103" s="10" t="s">
        <v>330</v>
      </c>
      <c r="C103" s="10" t="s">
        <v>331</v>
      </c>
      <c r="D103" s="12">
        <v>3007</v>
      </c>
      <c r="E103" s="14" t="s">
        <v>332</v>
      </c>
    </row>
    <row r="104" spans="2:5">
      <c r="B104" s="10" t="s">
        <v>333</v>
      </c>
      <c r="C104" s="10" t="s">
        <v>334</v>
      </c>
      <c r="D104" s="12">
        <v>2614</v>
      </c>
      <c r="E104" s="14" t="s">
        <v>335</v>
      </c>
    </row>
    <row r="105" spans="2:5">
      <c r="B105" s="10" t="s">
        <v>336</v>
      </c>
      <c r="C105" s="10" t="s">
        <v>337</v>
      </c>
      <c r="D105" s="12">
        <v>2498</v>
      </c>
      <c r="E105" s="14" t="s">
        <v>338</v>
      </c>
    </row>
    <row r="106" spans="2:5">
      <c r="B106" s="10" t="s">
        <v>339</v>
      </c>
      <c r="C106" s="10" t="s">
        <v>340</v>
      </c>
      <c r="D106" s="12">
        <v>1018</v>
      </c>
      <c r="E106" s="14" t="s">
        <v>341</v>
      </c>
    </row>
    <row r="107" spans="2:5">
      <c r="B107" s="10" t="s">
        <v>342</v>
      </c>
      <c r="C107" s="10" t="s">
        <v>343</v>
      </c>
      <c r="D107" s="12">
        <v>2064</v>
      </c>
      <c r="E107" s="14" t="s">
        <v>344</v>
      </c>
    </row>
    <row r="108" spans="2:5">
      <c r="B108" s="10" t="s">
        <v>345</v>
      </c>
      <c r="C108" s="10" t="s">
        <v>346</v>
      </c>
      <c r="D108" s="12">
        <v>95</v>
      </c>
      <c r="E108" s="14" t="s">
        <v>347</v>
      </c>
    </row>
    <row r="109" spans="2:5">
      <c r="B109" s="10" t="s">
        <v>348</v>
      </c>
      <c r="C109" s="10" t="s">
        <v>349</v>
      </c>
      <c r="D109" s="12">
        <v>303</v>
      </c>
      <c r="E109" s="14" t="s">
        <v>350</v>
      </c>
    </row>
    <row r="110" spans="2:5">
      <c r="B110" s="10" t="s">
        <v>351</v>
      </c>
      <c r="C110" s="10" t="s">
        <v>352</v>
      </c>
      <c r="D110" s="12">
        <v>1215</v>
      </c>
      <c r="E110" s="14" t="s">
        <v>353</v>
      </c>
    </row>
    <row r="111" spans="2:5">
      <c r="B111" s="10" t="s">
        <v>354</v>
      </c>
      <c r="C111" s="10" t="s">
        <v>355</v>
      </c>
      <c r="D111" s="12">
        <v>2325</v>
      </c>
      <c r="E111" s="14" t="s">
        <v>356</v>
      </c>
    </row>
    <row r="112" spans="2:5">
      <c r="B112" s="10" t="s">
        <v>357</v>
      </c>
      <c r="C112" s="10" t="s">
        <v>358</v>
      </c>
      <c r="D112" s="12">
        <v>2024</v>
      </c>
      <c r="E112" s="14" t="s">
        <v>359</v>
      </c>
    </row>
    <row r="113" spans="2:5">
      <c r="B113" s="10" t="s">
        <v>360</v>
      </c>
      <c r="C113" s="10" t="s">
        <v>361</v>
      </c>
      <c r="D113" s="12">
        <v>2441</v>
      </c>
      <c r="E113" s="14" t="s">
        <v>362</v>
      </c>
    </row>
    <row r="114" spans="2:5">
      <c r="B114" s="10" t="s">
        <v>363</v>
      </c>
      <c r="C114" s="10" t="s">
        <v>364</v>
      </c>
      <c r="D114" s="12">
        <v>584</v>
      </c>
      <c r="E114" s="14" t="s">
        <v>365</v>
      </c>
    </row>
    <row r="115" spans="2:5">
      <c r="B115" s="10" t="s">
        <v>366</v>
      </c>
      <c r="C115" s="10" t="s">
        <v>367</v>
      </c>
      <c r="D115" s="12">
        <v>2099</v>
      </c>
      <c r="E115" s="14" t="s">
        <v>368</v>
      </c>
    </row>
    <row r="116" spans="2:5">
      <c r="B116" s="10" t="s">
        <v>369</v>
      </c>
      <c r="C116" s="10" t="s">
        <v>370</v>
      </c>
      <c r="D116" s="12">
        <v>1017</v>
      </c>
      <c r="E116" s="14" t="s">
        <v>371</v>
      </c>
    </row>
    <row r="117" spans="2:5">
      <c r="B117" s="10" t="s">
        <v>372</v>
      </c>
      <c r="C117" s="10" t="s">
        <v>373</v>
      </c>
      <c r="D117" s="12">
        <v>1049</v>
      </c>
      <c r="E117" s="14" t="s">
        <v>374</v>
      </c>
    </row>
    <row r="118" spans="2:5">
      <c r="B118" s="10" t="s">
        <v>375</v>
      </c>
      <c r="C118" s="10" t="s">
        <v>376</v>
      </c>
      <c r="D118" s="12">
        <v>1050</v>
      </c>
      <c r="E118" s="14" t="s">
        <v>377</v>
      </c>
    </row>
    <row r="119" spans="2:5">
      <c r="B119" s="10" t="s">
        <v>378</v>
      </c>
      <c r="C119" s="10" t="s">
        <v>379</v>
      </c>
      <c r="D119" s="12">
        <v>2624</v>
      </c>
      <c r="E119" s="14" t="s">
        <v>380</v>
      </c>
    </row>
    <row r="120" spans="2:5">
      <c r="B120" s="10" t="s">
        <v>381</v>
      </c>
      <c r="C120" s="10" t="s">
        <v>382</v>
      </c>
      <c r="D120" s="12">
        <v>2626</v>
      </c>
      <c r="E120" s="14" t="s">
        <v>383</v>
      </c>
    </row>
    <row r="121" spans="2:5">
      <c r="B121" s="10" t="s">
        <v>384</v>
      </c>
      <c r="C121" s="10" t="s">
        <v>385</v>
      </c>
      <c r="D121" s="12">
        <v>1187</v>
      </c>
      <c r="E121" s="14" t="s">
        <v>386</v>
      </c>
    </row>
    <row r="122" spans="2:5">
      <c r="B122" s="10" t="s">
        <v>387</v>
      </c>
      <c r="C122" s="10" t="s">
        <v>388</v>
      </c>
      <c r="D122" s="12">
        <v>94</v>
      </c>
      <c r="E122" s="14" t="s">
        <v>389</v>
      </c>
    </row>
    <row r="123" spans="2:5">
      <c r="B123" s="10" t="s">
        <v>390</v>
      </c>
      <c r="C123" s="10" t="s">
        <v>391</v>
      </c>
      <c r="D123" s="12">
        <v>2630</v>
      </c>
      <c r="E123" s="14" t="s">
        <v>392</v>
      </c>
    </row>
    <row r="124" spans="2:5">
      <c r="B124" s="10" t="s">
        <v>393</v>
      </c>
      <c r="C124" s="10" t="s">
        <v>394</v>
      </c>
      <c r="D124" s="12">
        <v>2616</v>
      </c>
      <c r="E124" s="14" t="s">
        <v>395</v>
      </c>
    </row>
    <row r="125" spans="2:5">
      <c r="B125" s="10" t="s">
        <v>396</v>
      </c>
      <c r="C125" s="10" t="s">
        <v>397</v>
      </c>
      <c r="D125" s="12">
        <v>2486</v>
      </c>
      <c r="E125" s="14" t="s">
        <v>398</v>
      </c>
    </row>
    <row r="126" spans="2:5">
      <c r="B126" s="10" t="s">
        <v>399</v>
      </c>
      <c r="C126" s="10" t="s">
        <v>400</v>
      </c>
      <c r="D126" s="12">
        <v>2484</v>
      </c>
      <c r="E126" s="14" t="s">
        <v>401</v>
      </c>
    </row>
    <row r="127" spans="2:5">
      <c r="B127" s="10" t="s">
        <v>402</v>
      </c>
      <c r="C127" s="10" t="s">
        <v>403</v>
      </c>
      <c r="D127" s="12">
        <v>2476</v>
      </c>
      <c r="E127" s="14" t="s">
        <v>404</v>
      </c>
    </row>
    <row r="128" spans="2:5">
      <c r="B128" s="10" t="s">
        <v>405</v>
      </c>
      <c r="C128" s="10" t="s">
        <v>406</v>
      </c>
      <c r="D128" s="12">
        <v>2414</v>
      </c>
      <c r="E128" s="14" t="s">
        <v>407</v>
      </c>
    </row>
    <row r="129" spans="2:5">
      <c r="B129" s="10" t="s">
        <v>408</v>
      </c>
      <c r="C129" s="10" t="s">
        <v>409</v>
      </c>
      <c r="D129" s="12">
        <v>2479</v>
      </c>
      <c r="E129" s="14" t="s">
        <v>398</v>
      </c>
    </row>
    <row r="130" spans="2:5">
      <c r="B130" s="10" t="s">
        <v>410</v>
      </c>
      <c r="C130" s="10" t="s">
        <v>411</v>
      </c>
      <c r="D130" s="12">
        <v>2472</v>
      </c>
      <c r="E130" s="14" t="s">
        <v>412</v>
      </c>
    </row>
    <row r="131" spans="2:5">
      <c r="B131" s="10" t="s">
        <v>413</v>
      </c>
      <c r="C131" s="10" t="s">
        <v>414</v>
      </c>
      <c r="D131" s="12">
        <v>3016</v>
      </c>
      <c r="E131" s="14" t="s">
        <v>415</v>
      </c>
    </row>
    <row r="132" spans="2:5">
      <c r="B132" s="10" t="s">
        <v>416</v>
      </c>
      <c r="C132" s="10" t="s">
        <v>417</v>
      </c>
      <c r="D132" s="12">
        <v>2466</v>
      </c>
      <c r="E132" s="14" t="s">
        <v>418</v>
      </c>
    </row>
    <row r="133" spans="2:5">
      <c r="B133" s="10" t="s">
        <v>419</v>
      </c>
      <c r="C133" s="10" t="s">
        <v>420</v>
      </c>
      <c r="D133" s="12">
        <v>1135</v>
      </c>
      <c r="E133" s="14" t="s">
        <v>421</v>
      </c>
    </row>
    <row r="134" spans="2:5">
      <c r="B134" s="10" t="s">
        <v>422</v>
      </c>
      <c r="C134" s="10" t="s">
        <v>423</v>
      </c>
      <c r="D134" s="12">
        <v>1254</v>
      </c>
      <c r="E134" s="14" t="s">
        <v>424</v>
      </c>
    </row>
    <row r="135" spans="2:5">
      <c r="B135" s="10" t="s">
        <v>425</v>
      </c>
      <c r="C135" s="10" t="s">
        <v>426</v>
      </c>
      <c r="D135" s="12">
        <v>1251</v>
      </c>
      <c r="E135" s="14" t="s">
        <v>427</v>
      </c>
    </row>
    <row r="136" spans="2:5">
      <c r="B136" s="10" t="s">
        <v>428</v>
      </c>
      <c r="C136" s="10" t="s">
        <v>429</v>
      </c>
      <c r="D136" s="12">
        <v>582</v>
      </c>
      <c r="E136" s="14" t="s">
        <v>430</v>
      </c>
    </row>
    <row r="137" spans="2:5">
      <c r="B137" s="10" t="s">
        <v>431</v>
      </c>
      <c r="C137" s="10" t="s">
        <v>432</v>
      </c>
      <c r="D137" s="12">
        <v>2040</v>
      </c>
      <c r="E137" s="14" t="s">
        <v>433</v>
      </c>
    </row>
    <row r="138" spans="2:5">
      <c r="B138" s="10" t="s">
        <v>434</v>
      </c>
      <c r="C138" s="10" t="s">
        <v>435</v>
      </c>
      <c r="D138" s="12">
        <v>1236</v>
      </c>
      <c r="E138" s="14" t="s">
        <v>436</v>
      </c>
    </row>
    <row r="139" spans="2:5">
      <c r="B139" s="10" t="s">
        <v>437</v>
      </c>
      <c r="C139" s="10" t="s">
        <v>438</v>
      </c>
      <c r="D139" s="12">
        <v>52</v>
      </c>
      <c r="E139" s="14" t="s">
        <v>439</v>
      </c>
    </row>
    <row r="140" spans="2:5">
      <c r="B140" s="10" t="s">
        <v>440</v>
      </c>
      <c r="C140" s="10" t="s">
        <v>7</v>
      </c>
      <c r="D140" s="12">
        <v>101</v>
      </c>
      <c r="E140" s="14" t="s">
        <v>27</v>
      </c>
    </row>
    <row r="141" spans="2:5">
      <c r="B141" s="10" t="s">
        <v>441</v>
      </c>
      <c r="C141" s="10" t="s">
        <v>442</v>
      </c>
      <c r="D141" s="12">
        <v>123</v>
      </c>
      <c r="E141" s="14" t="s">
        <v>443</v>
      </c>
    </row>
    <row r="142" spans="2:5">
      <c r="B142" s="10" t="s">
        <v>444</v>
      </c>
      <c r="C142" s="10" t="s">
        <v>445</v>
      </c>
      <c r="D142" s="12">
        <v>1027</v>
      </c>
      <c r="E142" s="14" t="s">
        <v>446</v>
      </c>
    </row>
    <row r="143" spans="2:5">
      <c r="B143" s="10" t="s">
        <v>447</v>
      </c>
      <c r="C143" s="10" t="s">
        <v>448</v>
      </c>
      <c r="D143" s="12">
        <v>2437</v>
      </c>
      <c r="E143" s="14" t="s">
        <v>449</v>
      </c>
    </row>
    <row r="144" spans="2:5">
      <c r="B144" s="10" t="s">
        <v>450</v>
      </c>
      <c r="C144" s="10" t="s">
        <v>451</v>
      </c>
      <c r="D144" s="12">
        <v>1037</v>
      </c>
      <c r="E144" s="14" t="s">
        <v>452</v>
      </c>
    </row>
    <row r="145" spans="2:5">
      <c r="B145" s="10" t="s">
        <v>453</v>
      </c>
      <c r="C145" s="10" t="s">
        <v>454</v>
      </c>
      <c r="D145" s="12">
        <v>1039</v>
      </c>
      <c r="E145" s="14" t="s">
        <v>455</v>
      </c>
    </row>
    <row r="146" spans="2:5">
      <c r="B146" s="10" t="s">
        <v>456</v>
      </c>
      <c r="C146" s="10" t="s">
        <v>457</v>
      </c>
      <c r="D146" s="12">
        <v>1041</v>
      </c>
      <c r="E146" s="14" t="s">
        <v>458</v>
      </c>
    </row>
    <row r="147" spans="2:5">
      <c r="B147" s="10" t="s">
        <v>459</v>
      </c>
      <c r="C147" s="10" t="s">
        <v>460</v>
      </c>
      <c r="D147" s="12">
        <v>1043</v>
      </c>
      <c r="E147" s="14" t="s">
        <v>461</v>
      </c>
    </row>
    <row r="148" spans="2:5">
      <c r="B148" s="10" t="s">
        <v>462</v>
      </c>
      <c r="C148" s="10" t="s">
        <v>463</v>
      </c>
      <c r="D148" s="12">
        <v>2506</v>
      </c>
      <c r="E148" s="14" t="s">
        <v>464</v>
      </c>
    </row>
    <row r="149" spans="2:5">
      <c r="B149" s="10" t="s">
        <v>465</v>
      </c>
      <c r="C149" s="10" t="s">
        <v>466</v>
      </c>
      <c r="D149" s="12">
        <v>1143</v>
      </c>
      <c r="E149" s="14" t="s">
        <v>467</v>
      </c>
    </row>
    <row r="150" spans="2:5">
      <c r="B150" s="10" t="s">
        <v>468</v>
      </c>
      <c r="C150" s="10" t="s">
        <v>469</v>
      </c>
      <c r="D150" s="12">
        <v>1107</v>
      </c>
      <c r="E150" s="14" t="s">
        <v>470</v>
      </c>
    </row>
    <row r="151" spans="2:5">
      <c r="B151" s="10" t="s">
        <v>471</v>
      </c>
      <c r="C151" s="10" t="s">
        <v>472</v>
      </c>
      <c r="D151" s="12">
        <v>2001</v>
      </c>
      <c r="E151" s="14" t="s">
        <v>473</v>
      </c>
    </row>
    <row r="152" spans="2:5">
      <c r="B152" s="10" t="s">
        <v>474</v>
      </c>
      <c r="C152" s="10" t="s">
        <v>475</v>
      </c>
      <c r="D152" s="12">
        <v>500</v>
      </c>
      <c r="E152" s="14" t="s">
        <v>476</v>
      </c>
    </row>
    <row r="153" spans="2:5">
      <c r="B153" s="10" t="s">
        <v>477</v>
      </c>
      <c r="C153" s="10" t="s">
        <v>478</v>
      </c>
      <c r="D153" s="12">
        <v>1253</v>
      </c>
      <c r="E153" s="14" t="s">
        <v>479</v>
      </c>
    </row>
    <row r="154" spans="2:5">
      <c r="B154" s="10" t="s">
        <v>480</v>
      </c>
      <c r="C154" s="10" t="s">
        <v>481</v>
      </c>
      <c r="D154" s="12">
        <v>1252</v>
      </c>
      <c r="E154" s="14" t="s">
        <v>482</v>
      </c>
    </row>
    <row r="155" spans="2:5">
      <c r="B155" s="10" t="s">
        <v>483</v>
      </c>
      <c r="C155" s="10" t="s">
        <v>15</v>
      </c>
      <c r="D155" s="12">
        <v>1123</v>
      </c>
      <c r="E155" s="14" t="s">
        <v>16</v>
      </c>
    </row>
    <row r="156" spans="2:5">
      <c r="B156" s="10" t="s">
        <v>484</v>
      </c>
      <c r="C156" s="10" t="s">
        <v>485</v>
      </c>
      <c r="D156" s="12">
        <v>1245</v>
      </c>
      <c r="E156" s="14" t="s">
        <v>486</v>
      </c>
    </row>
    <row r="157" spans="2:5">
      <c r="B157" s="10" t="s">
        <v>487</v>
      </c>
      <c r="C157" s="10" t="s">
        <v>488</v>
      </c>
      <c r="D157" s="12">
        <v>2401</v>
      </c>
      <c r="E157" s="14" t="s">
        <v>489</v>
      </c>
    </row>
    <row r="158" spans="2:5">
      <c r="B158" s="10" t="s">
        <v>490</v>
      </c>
      <c r="C158" s="10" t="s">
        <v>491</v>
      </c>
      <c r="D158" s="12">
        <v>2446</v>
      </c>
      <c r="E158" s="14" t="s">
        <v>492</v>
      </c>
    </row>
    <row r="159" spans="2:5">
      <c r="B159" s="10" t="s">
        <v>493</v>
      </c>
      <c r="C159" s="10" t="s">
        <v>494</v>
      </c>
      <c r="D159" s="12">
        <v>3014</v>
      </c>
      <c r="E159" s="14" t="s">
        <v>495</v>
      </c>
    </row>
    <row r="160" spans="2:5">
      <c r="B160" s="10" t="s">
        <v>496</v>
      </c>
      <c r="C160" s="10" t="s">
        <v>497</v>
      </c>
      <c r="D160" s="12">
        <v>2480</v>
      </c>
      <c r="E160" s="14" t="s">
        <v>498</v>
      </c>
    </row>
    <row r="161" spans="2:5">
      <c r="B161" s="10" t="s">
        <v>499</v>
      </c>
      <c r="C161" s="10" t="s">
        <v>500</v>
      </c>
      <c r="D161" s="12">
        <v>1127</v>
      </c>
      <c r="E161" s="14" t="s">
        <v>501</v>
      </c>
    </row>
    <row r="162" spans="2:5">
      <c r="B162" s="10" t="s">
        <v>502</v>
      </c>
      <c r="C162" s="10" t="s">
        <v>503</v>
      </c>
      <c r="D162" s="12">
        <v>1082</v>
      </c>
      <c r="E162" s="14" t="s">
        <v>504</v>
      </c>
    </row>
    <row r="163" spans="2:5">
      <c r="B163" s="10" t="s">
        <v>505</v>
      </c>
      <c r="C163" s="10" t="s">
        <v>506</v>
      </c>
      <c r="D163" s="12">
        <v>1239</v>
      </c>
      <c r="E163" s="14" t="s">
        <v>507</v>
      </c>
    </row>
    <row r="164" spans="2:5">
      <c r="B164" s="10" t="s">
        <v>508</v>
      </c>
      <c r="C164" s="10" t="s">
        <v>509</v>
      </c>
      <c r="D164" s="12">
        <v>2603</v>
      </c>
      <c r="E164" s="14" t="s">
        <v>510</v>
      </c>
    </row>
    <row r="165" spans="2:5">
      <c r="B165" s="10" t="s">
        <v>511</v>
      </c>
      <c r="C165" s="10" t="s">
        <v>512</v>
      </c>
      <c r="D165" s="12">
        <v>1016</v>
      </c>
      <c r="E165" s="14" t="s">
        <v>513</v>
      </c>
    </row>
    <row r="166" spans="2:5">
      <c r="B166" s="10" t="s">
        <v>514</v>
      </c>
      <c r="C166" s="10" t="s">
        <v>515</v>
      </c>
      <c r="D166" s="12">
        <v>2008</v>
      </c>
      <c r="E166" s="14" t="s">
        <v>516</v>
      </c>
    </row>
    <row r="167" spans="2:5">
      <c r="B167" s="10" t="s">
        <v>517</v>
      </c>
      <c r="C167" s="10" t="s">
        <v>518</v>
      </c>
      <c r="D167" s="12">
        <v>1275</v>
      </c>
      <c r="E167" s="14" t="s">
        <v>519</v>
      </c>
    </row>
    <row r="168" spans="2:5">
      <c r="B168" s="10" t="s">
        <v>520</v>
      </c>
      <c r="C168" s="10" t="s">
        <v>521</v>
      </c>
      <c r="D168" s="12">
        <v>1012</v>
      </c>
      <c r="E168" s="14" t="s">
        <v>522</v>
      </c>
    </row>
    <row r="169" spans="2:5">
      <c r="B169" s="10" t="s">
        <v>523</v>
      </c>
      <c r="C169" s="10" t="s">
        <v>524</v>
      </c>
      <c r="D169" s="12">
        <v>2078</v>
      </c>
      <c r="E169" s="14" t="s">
        <v>525</v>
      </c>
    </row>
    <row r="170" spans="2:5">
      <c r="B170" s="10" t="s">
        <v>526</v>
      </c>
      <c r="C170" s="10" t="s">
        <v>527</v>
      </c>
      <c r="D170" s="12">
        <v>3012</v>
      </c>
      <c r="E170" s="14" t="s">
        <v>528</v>
      </c>
    </row>
    <row r="171" spans="2:5">
      <c r="B171" s="10" t="s">
        <v>529</v>
      </c>
      <c r="C171" s="10" t="s">
        <v>530</v>
      </c>
      <c r="D171" s="12">
        <v>2500</v>
      </c>
      <c r="E171" s="14" t="s">
        <v>531</v>
      </c>
    </row>
    <row r="172" spans="2:5">
      <c r="B172" s="10" t="s">
        <v>532</v>
      </c>
      <c r="C172" s="10" t="s">
        <v>533</v>
      </c>
      <c r="D172" s="12">
        <v>1213</v>
      </c>
      <c r="E172" s="14" t="s">
        <v>534</v>
      </c>
    </row>
    <row r="173" spans="2:5">
      <c r="B173" s="10" t="s">
        <v>535</v>
      </c>
      <c r="C173" s="10" t="s">
        <v>536</v>
      </c>
      <c r="D173" s="12">
        <v>1247</v>
      </c>
      <c r="E173" s="14" t="s">
        <v>537</v>
      </c>
    </row>
    <row r="174" spans="2:5">
      <c r="B174" s="10" t="s">
        <v>538</v>
      </c>
      <c r="C174" s="10" t="s">
        <v>539</v>
      </c>
      <c r="D174" s="12">
        <v>2648</v>
      </c>
      <c r="E174" s="14" t="s">
        <v>540</v>
      </c>
    </row>
    <row r="175" spans="2:5">
      <c r="B175" s="10" t="s">
        <v>541</v>
      </c>
      <c r="C175" s="10" t="s">
        <v>542</v>
      </c>
      <c r="D175" s="12">
        <v>2038</v>
      </c>
      <c r="E175" s="14" t="s">
        <v>543</v>
      </c>
    </row>
    <row r="176" spans="2:5">
      <c r="B176" s="10" t="s">
        <v>544</v>
      </c>
      <c r="C176" s="10" t="s">
        <v>10</v>
      </c>
      <c r="D176" s="12">
        <v>306</v>
      </c>
      <c r="E176" s="14" t="s">
        <v>28</v>
      </c>
    </row>
    <row r="177" spans="2:5">
      <c r="B177" s="10" t="s">
        <v>545</v>
      </c>
      <c r="C177" s="10" t="s">
        <v>546</v>
      </c>
      <c r="D177" s="12">
        <v>2612</v>
      </c>
      <c r="E177" s="14" t="s">
        <v>547</v>
      </c>
    </row>
    <row r="178" spans="2:5">
      <c r="B178" s="10" t="s">
        <v>548</v>
      </c>
      <c r="C178" s="10" t="s">
        <v>549</v>
      </c>
      <c r="D178" s="12">
        <v>2301</v>
      </c>
      <c r="E178" s="14" t="s">
        <v>550</v>
      </c>
    </row>
    <row r="179" spans="2:5">
      <c r="B179" s="10" t="s">
        <v>551</v>
      </c>
      <c r="C179" s="10" t="s">
        <v>552</v>
      </c>
      <c r="D179" s="12">
        <v>58</v>
      </c>
      <c r="E179" s="14" t="s">
        <v>553</v>
      </c>
    </row>
    <row r="180" spans="2:5">
      <c r="B180" s="10" t="s">
        <v>554</v>
      </c>
      <c r="C180" s="10" t="s">
        <v>555</v>
      </c>
      <c r="D180" s="12">
        <v>2051</v>
      </c>
      <c r="E180" s="14" t="s">
        <v>556</v>
      </c>
    </row>
    <row r="181" spans="2:5">
      <c r="B181" s="10" t="s">
        <v>557</v>
      </c>
      <c r="C181" s="10" t="s">
        <v>558</v>
      </c>
      <c r="D181" s="12">
        <v>10</v>
      </c>
      <c r="E181" s="14" t="s">
        <v>559</v>
      </c>
    </row>
    <row r="182" spans="2:5">
      <c r="B182" s="10" t="s">
        <v>560</v>
      </c>
      <c r="C182" s="10" t="s">
        <v>561</v>
      </c>
      <c r="D182" s="12">
        <v>2026</v>
      </c>
      <c r="E182" s="14" t="s">
        <v>562</v>
      </c>
    </row>
    <row r="183" spans="2:5">
      <c r="B183" s="10" t="s">
        <v>563</v>
      </c>
      <c r="C183" s="10" t="s">
        <v>564</v>
      </c>
      <c r="D183" s="12">
        <v>2455</v>
      </c>
      <c r="E183" s="14" t="s">
        <v>565</v>
      </c>
    </row>
    <row r="184" spans="2:5">
      <c r="B184" s="10" t="s">
        <v>566</v>
      </c>
      <c r="C184" s="10" t="s">
        <v>567</v>
      </c>
      <c r="D184" s="12">
        <v>2302</v>
      </c>
      <c r="E184" s="14" t="s">
        <v>568</v>
      </c>
    </row>
    <row r="185" spans="2:5">
      <c r="B185" s="10" t="s">
        <v>569</v>
      </c>
      <c r="C185" s="10" t="s">
        <v>570</v>
      </c>
      <c r="D185" s="12">
        <v>567</v>
      </c>
      <c r="E185" s="14" t="s">
        <v>571</v>
      </c>
    </row>
    <row r="186" spans="2:5">
      <c r="B186" s="10" t="s">
        <v>572</v>
      </c>
      <c r="C186" s="10" t="s">
        <v>573</v>
      </c>
      <c r="D186" s="12">
        <v>1015</v>
      </c>
      <c r="E186" s="14" t="s">
        <v>574</v>
      </c>
    </row>
    <row r="187" spans="2:5">
      <c r="B187" s="10" t="s">
        <v>575</v>
      </c>
      <c r="C187" s="10" t="s">
        <v>576</v>
      </c>
      <c r="D187" s="12">
        <v>2406</v>
      </c>
      <c r="E187" s="14" t="s">
        <v>577</v>
      </c>
    </row>
    <row r="188" spans="2:5">
      <c r="B188" s="10" t="s">
        <v>578</v>
      </c>
      <c r="C188" s="10" t="s">
        <v>579</v>
      </c>
      <c r="D188" s="12">
        <v>2604</v>
      </c>
      <c r="E188" s="14" t="s">
        <v>580</v>
      </c>
    </row>
    <row r="189" spans="2:5">
      <c r="B189" s="10" t="s">
        <v>581</v>
      </c>
      <c r="C189" s="10" t="s">
        <v>582</v>
      </c>
      <c r="D189" s="12">
        <v>2618</v>
      </c>
      <c r="E189" s="14" t="s">
        <v>583</v>
      </c>
    </row>
    <row r="190" spans="2:5">
      <c r="B190" s="10" t="s">
        <v>584</v>
      </c>
      <c r="C190" s="10" t="s">
        <v>585</v>
      </c>
      <c r="D190" s="12">
        <v>1229</v>
      </c>
      <c r="E190" s="14" t="s">
        <v>586</v>
      </c>
    </row>
    <row r="191" spans="2:5">
      <c r="B191" s="10" t="s">
        <v>587</v>
      </c>
      <c r="C191" s="10" t="s">
        <v>588</v>
      </c>
      <c r="D191" s="12">
        <v>1021</v>
      </c>
      <c r="E191" s="14" t="s">
        <v>589</v>
      </c>
    </row>
    <row r="192" spans="2:5">
      <c r="B192" s="10" t="s">
        <v>590</v>
      </c>
      <c r="C192" s="10" t="s">
        <v>591</v>
      </c>
      <c r="D192" s="12">
        <v>1010</v>
      </c>
      <c r="E192" s="14" t="s">
        <v>592</v>
      </c>
    </row>
    <row r="193" spans="2:5">
      <c r="B193" s="10" t="s">
        <v>593</v>
      </c>
      <c r="C193" s="10" t="s">
        <v>594</v>
      </c>
      <c r="D193" s="12">
        <v>2606</v>
      </c>
      <c r="E193" s="14" t="s">
        <v>595</v>
      </c>
    </row>
    <row r="194" spans="2:5">
      <c r="B194" s="10" t="s">
        <v>596</v>
      </c>
      <c r="C194" s="10" t="s">
        <v>597</v>
      </c>
      <c r="D194" s="12">
        <v>1092</v>
      </c>
      <c r="E194" s="14" t="s">
        <v>598</v>
      </c>
    </row>
    <row r="195" spans="2:5">
      <c r="B195" s="10" t="s">
        <v>599</v>
      </c>
      <c r="C195" s="10" t="s">
        <v>600</v>
      </c>
      <c r="D195" s="12">
        <v>1133</v>
      </c>
      <c r="E195" s="14" t="s">
        <v>601</v>
      </c>
    </row>
    <row r="196" spans="2:5">
      <c r="B196" s="10" t="s">
        <v>602</v>
      </c>
      <c r="C196" s="10" t="s">
        <v>603</v>
      </c>
      <c r="D196" s="12">
        <v>2461</v>
      </c>
      <c r="E196" s="14" t="s">
        <v>604</v>
      </c>
    </row>
    <row r="197" spans="2:5">
      <c r="B197" s="10" t="s">
        <v>605</v>
      </c>
      <c r="C197" s="10" t="s">
        <v>606</v>
      </c>
      <c r="D197" s="12">
        <v>1109</v>
      </c>
      <c r="E197" s="14" t="s">
        <v>607</v>
      </c>
    </row>
    <row r="198" spans="2:5">
      <c r="B198" s="10" t="s">
        <v>608</v>
      </c>
      <c r="C198" s="10" t="s">
        <v>609</v>
      </c>
      <c r="D198" s="12">
        <v>3</v>
      </c>
      <c r="E198" s="14" t="s">
        <v>610</v>
      </c>
    </row>
    <row r="199" spans="2:5">
      <c r="B199" s="10" t="s">
        <v>611</v>
      </c>
      <c r="C199" s="10" t="s">
        <v>612</v>
      </c>
      <c r="D199" s="12">
        <v>1211</v>
      </c>
      <c r="E199" s="14" t="s">
        <v>613</v>
      </c>
    </row>
    <row r="200" spans="2:5">
      <c r="B200" s="10" t="s">
        <v>614</v>
      </c>
      <c r="C200" s="10" t="s">
        <v>615</v>
      </c>
      <c r="D200" s="12">
        <v>4</v>
      </c>
      <c r="E200" s="14" t="s">
        <v>616</v>
      </c>
    </row>
    <row r="201" spans="2:5">
      <c r="B201" s="10" t="s">
        <v>617</v>
      </c>
      <c r="C201" s="10" t="s">
        <v>618</v>
      </c>
      <c r="D201" s="12">
        <v>1007</v>
      </c>
      <c r="E201" s="14" t="s">
        <v>619</v>
      </c>
    </row>
    <row r="202" spans="2:5">
      <c r="B202" s="10" t="s">
        <v>620</v>
      </c>
      <c r="C202" s="10" t="s">
        <v>621</v>
      </c>
      <c r="D202" s="12">
        <v>568</v>
      </c>
      <c r="E202" s="14" t="s">
        <v>622</v>
      </c>
    </row>
    <row r="203" spans="2:5">
      <c r="B203" s="10" t="s">
        <v>623</v>
      </c>
      <c r="C203" s="10" t="s">
        <v>624</v>
      </c>
      <c r="D203" s="12">
        <v>1232</v>
      </c>
      <c r="E203" s="14" t="s">
        <v>625</v>
      </c>
    </row>
    <row r="204" spans="2:5">
      <c r="B204" s="10" t="s">
        <v>623</v>
      </c>
      <c r="C204" s="10" t="s">
        <v>624</v>
      </c>
      <c r="D204" s="12">
        <v>2482</v>
      </c>
      <c r="E204" s="14" t="s">
        <v>625</v>
      </c>
    </row>
    <row r="205" spans="2:5">
      <c r="B205" s="10" t="s">
        <v>626</v>
      </c>
      <c r="C205" s="10" t="s">
        <v>627</v>
      </c>
      <c r="D205" s="12">
        <v>76</v>
      </c>
      <c r="E205" s="14" t="s">
        <v>628</v>
      </c>
    </row>
    <row r="206" spans="2:5">
      <c r="B206" s="10" t="s">
        <v>629</v>
      </c>
      <c r="C206" s="10" t="s">
        <v>630</v>
      </c>
      <c r="D206" s="12">
        <v>2494</v>
      </c>
      <c r="E206" s="14" t="s">
        <v>631</v>
      </c>
    </row>
    <row r="207" spans="2:5">
      <c r="B207" s="10" t="s">
        <v>632</v>
      </c>
      <c r="C207" s="10" t="s">
        <v>633</v>
      </c>
      <c r="D207" s="12">
        <v>2053</v>
      </c>
      <c r="E207" s="14" t="s">
        <v>634</v>
      </c>
    </row>
    <row r="208" spans="2:5">
      <c r="B208" s="10" t="s">
        <v>635</v>
      </c>
      <c r="C208" s="10" t="s">
        <v>636</v>
      </c>
      <c r="D208" s="12">
        <v>2057</v>
      </c>
      <c r="E208" s="14" t="s">
        <v>637</v>
      </c>
    </row>
    <row r="209" spans="2:5">
      <c r="B209" s="10" t="s">
        <v>638</v>
      </c>
      <c r="C209" s="10" t="s">
        <v>639</v>
      </c>
      <c r="D209" s="12">
        <v>2047</v>
      </c>
      <c r="E209" s="14" t="s">
        <v>640</v>
      </c>
    </row>
    <row r="210" spans="2:5">
      <c r="B210" s="10" t="s">
        <v>641</v>
      </c>
      <c r="C210" s="10" t="s">
        <v>642</v>
      </c>
      <c r="D210" s="12">
        <v>1047</v>
      </c>
      <c r="E210" s="14" t="s">
        <v>643</v>
      </c>
    </row>
    <row r="211" spans="2:5">
      <c r="B211" s="10" t="s">
        <v>644</v>
      </c>
      <c r="C211" s="10" t="s">
        <v>645</v>
      </c>
      <c r="D211" s="12">
        <v>2404</v>
      </c>
      <c r="E211" s="14" t="s">
        <v>646</v>
      </c>
    </row>
    <row r="212" spans="2:5">
      <c r="B212" s="10" t="s">
        <v>647</v>
      </c>
      <c r="C212" s="10" t="s">
        <v>648</v>
      </c>
      <c r="D212" s="12">
        <v>2508</v>
      </c>
      <c r="E212" s="14" t="s">
        <v>649</v>
      </c>
    </row>
    <row r="213" spans="2:5">
      <c r="B213" s="10" t="s">
        <v>650</v>
      </c>
      <c r="C213" s="10" t="s">
        <v>651</v>
      </c>
      <c r="D213" s="12">
        <v>309</v>
      </c>
      <c r="E213" s="14" t="s">
        <v>652</v>
      </c>
    </row>
    <row r="214" spans="2:5">
      <c r="B214" s="10" t="s">
        <v>653</v>
      </c>
      <c r="C214" s="10" t="s">
        <v>654</v>
      </c>
      <c r="D214" s="12">
        <v>1181</v>
      </c>
      <c r="E214" s="14" t="s">
        <v>655</v>
      </c>
    </row>
    <row r="215" spans="2:5">
      <c r="B215" s="10" t="s">
        <v>656</v>
      </c>
      <c r="C215" s="10" t="s">
        <v>657</v>
      </c>
      <c r="D215" s="12">
        <v>2628</v>
      </c>
      <c r="E215" s="14" t="s">
        <v>658</v>
      </c>
    </row>
    <row r="216" spans="2:5">
      <c r="B216" s="10" t="s">
        <v>659</v>
      </c>
      <c r="C216" s="10" t="s">
        <v>660</v>
      </c>
      <c r="D216" s="12">
        <v>122</v>
      </c>
      <c r="E216" s="14" t="s">
        <v>661</v>
      </c>
    </row>
    <row r="217" spans="2:5">
      <c r="B217" s="10" t="s">
        <v>662</v>
      </c>
      <c r="C217" s="10" t="s">
        <v>663</v>
      </c>
      <c r="D217" s="12">
        <v>118</v>
      </c>
      <c r="E217" s="14" t="s">
        <v>664</v>
      </c>
    </row>
    <row r="218" spans="2:5">
      <c r="B218" s="10" t="s">
        <v>665</v>
      </c>
      <c r="C218" s="10" t="s">
        <v>666</v>
      </c>
      <c r="D218" s="12">
        <v>45</v>
      </c>
      <c r="E218" s="14" t="s">
        <v>667</v>
      </c>
    </row>
    <row r="219" spans="2:5">
      <c r="B219" s="10" t="s">
        <v>668</v>
      </c>
      <c r="C219" s="10" t="s">
        <v>9</v>
      </c>
      <c r="D219" s="12">
        <v>1111</v>
      </c>
      <c r="E219" s="14" t="s">
        <v>25</v>
      </c>
    </row>
    <row r="220" spans="2:5">
      <c r="B220" s="10" t="s">
        <v>669</v>
      </c>
      <c r="C220" s="10" t="s">
        <v>670</v>
      </c>
      <c r="D220" s="12">
        <v>2483</v>
      </c>
      <c r="E220" s="14" t="s">
        <v>671</v>
      </c>
    </row>
    <row r="221" spans="2:5">
      <c r="B221" s="10" t="s">
        <v>672</v>
      </c>
      <c r="C221" s="10" t="s">
        <v>673</v>
      </c>
      <c r="D221" s="12">
        <v>2032</v>
      </c>
      <c r="E221" s="14" t="s">
        <v>674</v>
      </c>
    </row>
    <row r="222" spans="2:5">
      <c r="B222" s="10" t="s">
        <v>675</v>
      </c>
      <c r="C222" s="10" t="s">
        <v>676</v>
      </c>
      <c r="D222" s="12">
        <v>2055</v>
      </c>
      <c r="E222" s="14" t="s">
        <v>677</v>
      </c>
    </row>
    <row r="223" spans="2:5">
      <c r="B223" s="10" t="s">
        <v>678</v>
      </c>
      <c r="C223" s="10" t="s">
        <v>679</v>
      </c>
      <c r="D223" s="12">
        <v>1098</v>
      </c>
      <c r="E223" s="14" t="s">
        <v>680</v>
      </c>
    </row>
    <row r="224" spans="2:5">
      <c r="B224" s="10" t="s">
        <v>681</v>
      </c>
      <c r="C224" s="10" t="s">
        <v>682</v>
      </c>
      <c r="D224" s="12">
        <v>1243</v>
      </c>
      <c r="E224" s="14" t="s">
        <v>683</v>
      </c>
    </row>
    <row r="225" spans="2:5">
      <c r="B225" s="10" t="s">
        <v>684</v>
      </c>
      <c r="C225" s="10" t="s">
        <v>685</v>
      </c>
      <c r="D225" s="12">
        <v>1074</v>
      </c>
      <c r="E225" s="14" t="s">
        <v>686</v>
      </c>
    </row>
    <row r="226" spans="2:5">
      <c r="B226" s="10" t="s">
        <v>687</v>
      </c>
      <c r="C226" s="10" t="s">
        <v>688</v>
      </c>
      <c r="D226" s="12">
        <v>1068</v>
      </c>
      <c r="E226" s="14" t="s">
        <v>689</v>
      </c>
    </row>
    <row r="227" spans="2:5">
      <c r="B227" s="10" t="s">
        <v>690</v>
      </c>
      <c r="C227" s="10" t="s">
        <v>691</v>
      </c>
      <c r="D227" s="12">
        <v>2426</v>
      </c>
      <c r="E227" s="14" t="s">
        <v>692</v>
      </c>
    </row>
    <row r="228" spans="2:5">
      <c r="B228" s="10" t="s">
        <v>693</v>
      </c>
      <c r="C228" s="10" t="s">
        <v>694</v>
      </c>
      <c r="D228" s="12">
        <v>1228</v>
      </c>
      <c r="E228" s="14" t="s">
        <v>695</v>
      </c>
    </row>
    <row r="229" spans="2:5">
      <c r="B229" s="10" t="s">
        <v>696</v>
      </c>
      <c r="C229" s="10" t="s">
        <v>697</v>
      </c>
      <c r="D229" s="12">
        <v>1193</v>
      </c>
      <c r="E229" s="14" t="s">
        <v>698</v>
      </c>
    </row>
    <row r="230" spans="2:5">
      <c r="B230" s="10" t="s">
        <v>699</v>
      </c>
      <c r="C230" s="10" t="s">
        <v>700</v>
      </c>
      <c r="D230" s="12">
        <v>1227</v>
      </c>
      <c r="E230" s="14" t="s">
        <v>701</v>
      </c>
    </row>
    <row r="231" spans="2:5">
      <c r="B231" s="10" t="s">
        <v>702</v>
      </c>
      <c r="C231" s="10" t="s">
        <v>703</v>
      </c>
      <c r="D231" s="12">
        <v>1013</v>
      </c>
      <c r="E231" s="14" t="s">
        <v>704</v>
      </c>
    </row>
    <row r="232" spans="2:5">
      <c r="B232" s="10" t="s">
        <v>705</v>
      </c>
      <c r="C232" s="10" t="s">
        <v>706</v>
      </c>
      <c r="D232" s="12">
        <v>2311</v>
      </c>
      <c r="E232" s="14" t="s">
        <v>707</v>
      </c>
    </row>
    <row r="233" spans="2:5">
      <c r="B233" s="10" t="s">
        <v>708</v>
      </c>
      <c r="C233" s="10" t="s">
        <v>709</v>
      </c>
      <c r="D233" s="12">
        <v>2317</v>
      </c>
      <c r="E233" s="14" t="s">
        <v>710</v>
      </c>
    </row>
    <row r="234" spans="2:5">
      <c r="B234" s="10" t="s">
        <v>711</v>
      </c>
      <c r="C234" s="10" t="s">
        <v>712</v>
      </c>
      <c r="D234" s="12">
        <v>2003</v>
      </c>
      <c r="E234" s="14" t="s">
        <v>713</v>
      </c>
    </row>
    <row r="235" spans="2:5">
      <c r="B235" s="10" t="s">
        <v>714</v>
      </c>
      <c r="C235" s="10" t="s">
        <v>715</v>
      </c>
      <c r="D235" s="12">
        <v>1130</v>
      </c>
      <c r="E235" s="14" t="s">
        <v>716</v>
      </c>
    </row>
    <row r="236" spans="2:5">
      <c r="B236" s="10" t="s">
        <v>717</v>
      </c>
      <c r="C236" s="10" t="s">
        <v>718</v>
      </c>
      <c r="D236" s="12">
        <v>1139</v>
      </c>
      <c r="E236" s="14" t="s">
        <v>719</v>
      </c>
    </row>
    <row r="237" spans="2:5">
      <c r="B237" s="10" t="s">
        <v>720</v>
      </c>
      <c r="C237" s="10" t="s">
        <v>721</v>
      </c>
      <c r="D237" s="12">
        <v>1081</v>
      </c>
      <c r="E237" s="14" t="s">
        <v>722</v>
      </c>
    </row>
    <row r="238" spans="2:5">
      <c r="B238" s="10" t="s">
        <v>723</v>
      </c>
      <c r="C238" s="10" t="s">
        <v>724</v>
      </c>
      <c r="D238" s="12">
        <v>5</v>
      </c>
      <c r="E238" s="14" t="s">
        <v>725</v>
      </c>
    </row>
    <row r="239" spans="2:5">
      <c r="B239" s="10" t="s">
        <v>726</v>
      </c>
      <c r="C239" s="10" t="s">
        <v>727</v>
      </c>
      <c r="D239" s="12">
        <v>2304</v>
      </c>
      <c r="E239" s="14" t="s">
        <v>728</v>
      </c>
    </row>
    <row r="240" spans="2:5">
      <c r="B240" s="10" t="s">
        <v>729</v>
      </c>
      <c r="C240" s="10" t="s">
        <v>730</v>
      </c>
      <c r="D240" s="12">
        <v>569</v>
      </c>
      <c r="E240" s="14" t="s">
        <v>731</v>
      </c>
    </row>
    <row r="241" spans="2:5">
      <c r="B241" s="10" t="s">
        <v>732</v>
      </c>
      <c r="C241" s="10" t="s">
        <v>733</v>
      </c>
      <c r="D241" s="12">
        <v>1008</v>
      </c>
      <c r="E241" s="14" t="s">
        <v>734</v>
      </c>
    </row>
    <row r="242" spans="2:5">
      <c r="B242" s="10" t="s">
        <v>735</v>
      </c>
      <c r="C242" s="10" t="s">
        <v>736</v>
      </c>
      <c r="D242" s="12">
        <v>1072</v>
      </c>
      <c r="E242" s="14" t="s">
        <v>737</v>
      </c>
    </row>
    <row r="243" spans="2:5">
      <c r="B243" s="10" t="s">
        <v>738</v>
      </c>
      <c r="C243" s="10" t="s">
        <v>739</v>
      </c>
      <c r="D243" s="12">
        <v>2468</v>
      </c>
      <c r="E243" s="14" t="s">
        <v>740</v>
      </c>
    </row>
    <row r="244" spans="2:5">
      <c r="B244" s="10" t="s">
        <v>741</v>
      </c>
      <c r="C244" s="10" t="s">
        <v>1</v>
      </c>
      <c r="D244" s="12">
        <v>1</v>
      </c>
      <c r="E244" s="14" t="s">
        <v>4</v>
      </c>
    </row>
    <row r="245" spans="2:5">
      <c r="B245" s="10" t="s">
        <v>742</v>
      </c>
      <c r="C245" s="10" t="s">
        <v>743</v>
      </c>
      <c r="D245" s="12">
        <v>1209</v>
      </c>
      <c r="E245" s="14" t="s">
        <v>744</v>
      </c>
    </row>
    <row r="246" spans="2:5">
      <c r="B246" s="10" t="s">
        <v>745</v>
      </c>
      <c r="C246" s="10" t="s">
        <v>746</v>
      </c>
      <c r="D246" s="12">
        <v>2443</v>
      </c>
      <c r="E246" s="14" t="s">
        <v>747</v>
      </c>
    </row>
    <row r="247" spans="2:5">
      <c r="B247" s="10" t="s">
        <v>748</v>
      </c>
      <c r="C247" s="10" t="s">
        <v>749</v>
      </c>
      <c r="D247" s="12">
        <v>47</v>
      </c>
      <c r="E247" s="14" t="s">
        <v>750</v>
      </c>
    </row>
    <row r="248" spans="2:5">
      <c r="B248" s="10" t="s">
        <v>751</v>
      </c>
      <c r="C248" s="10" t="s">
        <v>752</v>
      </c>
      <c r="D248" s="12">
        <v>2634</v>
      </c>
      <c r="E248" s="14" t="s">
        <v>753</v>
      </c>
    </row>
    <row r="249" spans="2:5">
      <c r="B249" s="10" t="s">
        <v>754</v>
      </c>
      <c r="C249" s="10" t="s">
        <v>755</v>
      </c>
      <c r="D249" s="12">
        <v>2470</v>
      </c>
      <c r="E249" s="14" t="s">
        <v>756</v>
      </c>
    </row>
    <row r="250" spans="2:5">
      <c r="B250" s="10" t="s">
        <v>757</v>
      </c>
      <c r="C250" s="10" t="s">
        <v>758</v>
      </c>
      <c r="D250" s="12">
        <v>2474</v>
      </c>
      <c r="E250" s="14" t="s">
        <v>759</v>
      </c>
    </row>
    <row r="251" spans="2:5">
      <c r="B251" s="10" t="s">
        <v>35</v>
      </c>
      <c r="C251" s="10" t="s">
        <v>1444</v>
      </c>
      <c r="D251" s="12">
        <v>2490</v>
      </c>
      <c r="E251" s="14" t="s">
        <v>36</v>
      </c>
    </row>
    <row r="252" spans="2:5">
      <c r="B252" s="10" t="s">
        <v>760</v>
      </c>
      <c r="C252" s="10" t="s">
        <v>761</v>
      </c>
      <c r="D252" s="12">
        <v>2425</v>
      </c>
      <c r="E252" s="14" t="s">
        <v>762</v>
      </c>
    </row>
    <row r="253" spans="2:5">
      <c r="B253" s="10" t="s">
        <v>763</v>
      </c>
      <c r="C253" s="10" t="s">
        <v>764</v>
      </c>
      <c r="D253" s="12">
        <v>1029</v>
      </c>
      <c r="E253" s="14" t="s">
        <v>765</v>
      </c>
    </row>
    <row r="254" spans="2:5">
      <c r="B254" s="10" t="s">
        <v>766</v>
      </c>
      <c r="C254" s="10" t="s">
        <v>767</v>
      </c>
      <c r="D254" s="12">
        <v>2305</v>
      </c>
      <c r="E254" s="14" t="s">
        <v>768</v>
      </c>
    </row>
    <row r="255" spans="2:5">
      <c r="B255" s="10" t="s">
        <v>769</v>
      </c>
      <c r="C255" s="10" t="s">
        <v>770</v>
      </c>
      <c r="D255" s="12">
        <v>1265</v>
      </c>
      <c r="E255" s="14" t="s">
        <v>771</v>
      </c>
    </row>
    <row r="256" spans="2:5">
      <c r="B256" s="10" t="s">
        <v>769</v>
      </c>
      <c r="C256" s="10" t="s">
        <v>770</v>
      </c>
      <c r="D256" s="12">
        <v>2422</v>
      </c>
      <c r="E256" s="14" t="s">
        <v>771</v>
      </c>
    </row>
    <row r="257" spans="2:5">
      <c r="B257" s="10" t="s">
        <v>772</v>
      </c>
      <c r="C257" s="10" t="s">
        <v>773</v>
      </c>
      <c r="D257" s="12">
        <v>3003</v>
      </c>
      <c r="E257" s="14" t="s">
        <v>774</v>
      </c>
    </row>
    <row r="258" spans="2:5">
      <c r="B258" s="10" t="s">
        <v>775</v>
      </c>
      <c r="C258" s="10" t="s">
        <v>776</v>
      </c>
      <c r="D258" s="12">
        <v>56</v>
      </c>
      <c r="E258" s="14" t="s">
        <v>777</v>
      </c>
    </row>
    <row r="259" spans="2:5">
      <c r="B259" s="10" t="s">
        <v>778</v>
      </c>
      <c r="C259" s="10" t="s">
        <v>779</v>
      </c>
      <c r="D259" s="12">
        <v>504</v>
      </c>
      <c r="E259" s="14" t="s">
        <v>780</v>
      </c>
    </row>
    <row r="260" spans="2:5">
      <c r="B260" s="10" t="s">
        <v>781</v>
      </c>
      <c r="C260" s="10" t="s">
        <v>782</v>
      </c>
      <c r="D260" s="12">
        <v>1216</v>
      </c>
      <c r="E260" s="14" t="s">
        <v>783</v>
      </c>
    </row>
    <row r="261" spans="2:5">
      <c r="B261" s="10" t="s">
        <v>784</v>
      </c>
      <c r="C261" s="10" t="s">
        <v>2</v>
      </c>
      <c r="D261" s="12">
        <v>1125</v>
      </c>
      <c r="E261" s="14" t="s">
        <v>6</v>
      </c>
    </row>
    <row r="262" spans="2:5">
      <c r="B262" s="10" t="s">
        <v>785</v>
      </c>
      <c r="C262" s="10" t="s">
        <v>786</v>
      </c>
      <c r="D262" s="12">
        <v>1132</v>
      </c>
      <c r="E262" s="14" t="s">
        <v>787</v>
      </c>
    </row>
    <row r="263" spans="2:5">
      <c r="B263" s="10" t="s">
        <v>788</v>
      </c>
      <c r="C263" s="10" t="s">
        <v>789</v>
      </c>
      <c r="D263" s="12">
        <v>2433</v>
      </c>
      <c r="E263" s="14" t="s">
        <v>790</v>
      </c>
    </row>
    <row r="264" spans="2:5">
      <c r="B264" s="10" t="s">
        <v>791</v>
      </c>
      <c r="C264" s="10" t="s">
        <v>792</v>
      </c>
      <c r="D264" s="12">
        <v>1058</v>
      </c>
      <c r="E264" s="14" t="s">
        <v>793</v>
      </c>
    </row>
    <row r="265" spans="2:5">
      <c r="B265" s="10" t="s">
        <v>794</v>
      </c>
      <c r="C265" s="10" t="s">
        <v>795</v>
      </c>
      <c r="D265" s="12">
        <v>1033</v>
      </c>
      <c r="E265" s="14" t="s">
        <v>796</v>
      </c>
    </row>
    <row r="266" spans="2:5">
      <c r="B266" s="10" t="s">
        <v>797</v>
      </c>
      <c r="C266" s="10" t="s">
        <v>798</v>
      </c>
      <c r="D266" s="12">
        <v>1006</v>
      </c>
      <c r="E266" s="14" t="s">
        <v>799</v>
      </c>
    </row>
    <row r="267" spans="2:5">
      <c r="B267" s="10" t="s">
        <v>800</v>
      </c>
      <c r="C267" s="10" t="s">
        <v>801</v>
      </c>
      <c r="D267" s="12">
        <v>2601</v>
      </c>
      <c r="E267" s="14" t="s">
        <v>802</v>
      </c>
    </row>
    <row r="268" spans="2:5">
      <c r="B268" s="10" t="s">
        <v>803</v>
      </c>
      <c r="C268" s="10" t="s">
        <v>804</v>
      </c>
      <c r="D268" s="12">
        <v>3010</v>
      </c>
      <c r="E268" s="14" t="s">
        <v>805</v>
      </c>
    </row>
    <row r="269" spans="2:5">
      <c r="B269" s="10" t="s">
        <v>806</v>
      </c>
      <c r="C269" s="10" t="s">
        <v>807</v>
      </c>
      <c r="D269" s="12">
        <v>2004</v>
      </c>
      <c r="E269" s="14" t="s">
        <v>808</v>
      </c>
    </row>
    <row r="270" spans="2:5">
      <c r="B270" s="10" t="s">
        <v>809</v>
      </c>
      <c r="C270" s="10" t="s">
        <v>810</v>
      </c>
      <c r="D270" s="12">
        <v>108</v>
      </c>
      <c r="E270" s="14" t="s">
        <v>811</v>
      </c>
    </row>
    <row r="271" spans="2:5">
      <c r="B271" s="10" t="s">
        <v>812</v>
      </c>
      <c r="C271" s="10" t="s">
        <v>813</v>
      </c>
      <c r="D271" s="12">
        <v>1084</v>
      </c>
      <c r="E271" s="14" t="s">
        <v>814</v>
      </c>
    </row>
    <row r="272" spans="2:5">
      <c r="B272" s="10" t="s">
        <v>815</v>
      </c>
      <c r="C272" s="10" t="s">
        <v>816</v>
      </c>
      <c r="D272" s="12">
        <v>1261</v>
      </c>
      <c r="E272" s="14" t="s">
        <v>817</v>
      </c>
    </row>
    <row r="273" spans="2:5">
      <c r="B273" s="10" t="s">
        <v>818</v>
      </c>
      <c r="C273" s="10" t="s">
        <v>819</v>
      </c>
      <c r="D273" s="12">
        <v>2306</v>
      </c>
      <c r="E273" s="14" t="s">
        <v>820</v>
      </c>
    </row>
    <row r="274" spans="2:5">
      <c r="B274" s="10" t="s">
        <v>821</v>
      </c>
      <c r="C274" s="10" t="s">
        <v>23</v>
      </c>
      <c r="D274" s="12">
        <v>1235</v>
      </c>
      <c r="E274" s="14" t="s">
        <v>24</v>
      </c>
    </row>
    <row r="275" spans="2:5">
      <c r="B275" s="10" t="s">
        <v>822</v>
      </c>
      <c r="C275" s="10" t="s">
        <v>823</v>
      </c>
      <c r="D275" s="12">
        <v>1171</v>
      </c>
      <c r="E275" s="14" t="s">
        <v>824</v>
      </c>
    </row>
    <row r="276" spans="2:5">
      <c r="B276" s="10" t="s">
        <v>825</v>
      </c>
      <c r="C276" s="10" t="s">
        <v>826</v>
      </c>
      <c r="D276" s="12">
        <v>3011</v>
      </c>
      <c r="E276" s="14" t="s">
        <v>827</v>
      </c>
    </row>
    <row r="277" spans="2:5">
      <c r="B277" s="10" t="s">
        <v>828</v>
      </c>
      <c r="C277" s="10" t="s">
        <v>829</v>
      </c>
      <c r="D277" s="12">
        <v>570</v>
      </c>
      <c r="E277" s="14" t="s">
        <v>830</v>
      </c>
    </row>
    <row r="278" spans="2:5">
      <c r="B278" s="10" t="s">
        <v>831</v>
      </c>
      <c r="C278" s="10" t="s">
        <v>832</v>
      </c>
      <c r="D278" s="12">
        <v>2428</v>
      </c>
      <c r="E278" s="14" t="s">
        <v>833</v>
      </c>
    </row>
    <row r="279" spans="2:5">
      <c r="B279" s="10" t="s">
        <v>834</v>
      </c>
      <c r="C279" s="10" t="s">
        <v>835</v>
      </c>
      <c r="D279" s="12">
        <v>1062</v>
      </c>
      <c r="E279" s="14" t="s">
        <v>836</v>
      </c>
    </row>
    <row r="280" spans="2:5">
      <c r="B280" s="10" t="s">
        <v>837</v>
      </c>
      <c r="C280" s="10" t="s">
        <v>838</v>
      </c>
      <c r="D280" s="12">
        <v>1179</v>
      </c>
      <c r="E280" s="14" t="s">
        <v>839</v>
      </c>
    </row>
    <row r="281" spans="2:5">
      <c r="B281" s="10" t="s">
        <v>840</v>
      </c>
      <c r="C281" s="10" t="s">
        <v>841</v>
      </c>
      <c r="D281" s="12">
        <v>310</v>
      </c>
      <c r="E281" s="14" t="s">
        <v>842</v>
      </c>
    </row>
    <row r="282" spans="2:5">
      <c r="B282" s="10" t="s">
        <v>843</v>
      </c>
      <c r="C282" s="10" t="s">
        <v>844</v>
      </c>
      <c r="D282" s="12">
        <v>2307</v>
      </c>
      <c r="E282" s="14" t="s">
        <v>845</v>
      </c>
    </row>
    <row r="283" spans="2:5">
      <c r="B283" s="10" t="s">
        <v>846</v>
      </c>
      <c r="C283" s="10" t="s">
        <v>847</v>
      </c>
      <c r="D283" s="12">
        <v>2465</v>
      </c>
      <c r="E283" s="14" t="s">
        <v>848</v>
      </c>
    </row>
    <row r="284" spans="2:5">
      <c r="B284" s="10" t="s">
        <v>849</v>
      </c>
      <c r="C284" s="10" t="s">
        <v>850</v>
      </c>
      <c r="D284" s="12">
        <v>1269</v>
      </c>
      <c r="E284" s="14" t="s">
        <v>851</v>
      </c>
    </row>
    <row r="285" spans="2:5">
      <c r="B285" s="10" t="s">
        <v>852</v>
      </c>
      <c r="C285" s="10" t="s">
        <v>3</v>
      </c>
      <c r="D285" s="12">
        <v>1124</v>
      </c>
      <c r="E285" s="14" t="s">
        <v>5</v>
      </c>
    </row>
    <row r="286" spans="2:5">
      <c r="B286" s="10" t="s">
        <v>853</v>
      </c>
      <c r="C286" s="10" t="s">
        <v>854</v>
      </c>
      <c r="D286" s="12">
        <v>1141</v>
      </c>
      <c r="E286" s="14" t="s">
        <v>855</v>
      </c>
    </row>
    <row r="287" spans="2:5">
      <c r="B287" s="10" t="s">
        <v>856</v>
      </c>
      <c r="C287" s="10" t="s">
        <v>12</v>
      </c>
      <c r="D287" s="12">
        <v>1115</v>
      </c>
      <c r="E287" s="14" t="s">
        <v>20</v>
      </c>
    </row>
    <row r="288" spans="2:5">
      <c r="B288" s="10" t="s">
        <v>857</v>
      </c>
      <c r="C288" s="10" t="s">
        <v>858</v>
      </c>
      <c r="D288" s="12">
        <v>1217</v>
      </c>
      <c r="E288" s="14" t="s">
        <v>859</v>
      </c>
    </row>
    <row r="289" spans="2:5">
      <c r="B289" s="10" t="s">
        <v>860</v>
      </c>
      <c r="C289" s="10" t="s">
        <v>861</v>
      </c>
      <c r="D289" s="12">
        <v>1238</v>
      </c>
      <c r="E289" s="14" t="s">
        <v>862</v>
      </c>
    </row>
    <row r="290" spans="2:5">
      <c r="B290" s="10" t="s">
        <v>863</v>
      </c>
      <c r="C290" s="10" t="s">
        <v>864</v>
      </c>
      <c r="D290" s="12">
        <v>1283</v>
      </c>
      <c r="E290" s="14" t="s">
        <v>865</v>
      </c>
    </row>
    <row r="291" spans="2:5">
      <c r="B291" s="10" t="s">
        <v>866</v>
      </c>
      <c r="C291" s="10" t="s">
        <v>867</v>
      </c>
      <c r="D291" s="12">
        <v>1088</v>
      </c>
      <c r="E291" s="14" t="s">
        <v>868</v>
      </c>
    </row>
    <row r="292" spans="2:5">
      <c r="B292" s="10" t="s">
        <v>869</v>
      </c>
      <c r="C292" s="10" t="s">
        <v>13</v>
      </c>
      <c r="D292" s="12">
        <v>1117</v>
      </c>
      <c r="E292" s="14" t="s">
        <v>19</v>
      </c>
    </row>
    <row r="293" spans="2:5">
      <c r="B293" s="10" t="s">
        <v>870</v>
      </c>
      <c r="C293" s="10" t="s">
        <v>871</v>
      </c>
      <c r="D293" s="12">
        <v>2423</v>
      </c>
      <c r="E293" s="14" t="s">
        <v>872</v>
      </c>
    </row>
    <row r="294" spans="2:5">
      <c r="B294" s="10" t="s">
        <v>873</v>
      </c>
      <c r="C294" s="10" t="s">
        <v>874</v>
      </c>
      <c r="D294" s="12">
        <v>2459</v>
      </c>
      <c r="E294" s="14" t="s">
        <v>875</v>
      </c>
    </row>
    <row r="295" spans="2:5">
      <c r="B295" s="10" t="s">
        <v>876</v>
      </c>
      <c r="C295" s="10" t="s">
        <v>877</v>
      </c>
      <c r="D295" s="12">
        <v>1045</v>
      </c>
      <c r="E295" s="14" t="s">
        <v>878</v>
      </c>
    </row>
    <row r="296" spans="2:5">
      <c r="B296" s="10" t="s">
        <v>879</v>
      </c>
      <c r="C296" s="10" t="s">
        <v>880</v>
      </c>
      <c r="D296" s="12">
        <v>11</v>
      </c>
      <c r="E296" s="14" t="s">
        <v>881</v>
      </c>
    </row>
    <row r="297" spans="2:5">
      <c r="B297" s="10" t="s">
        <v>882</v>
      </c>
      <c r="C297" s="10" t="s">
        <v>883</v>
      </c>
      <c r="D297" s="12">
        <v>2608</v>
      </c>
      <c r="E297" s="14" t="s">
        <v>884</v>
      </c>
    </row>
    <row r="298" spans="2:5">
      <c r="B298" s="10" t="s">
        <v>885</v>
      </c>
      <c r="C298" s="10" t="s">
        <v>886</v>
      </c>
      <c r="D298" s="12">
        <v>3004</v>
      </c>
      <c r="E298" s="14" t="s">
        <v>887</v>
      </c>
    </row>
    <row r="299" spans="2:5">
      <c r="B299" s="10" t="s">
        <v>888</v>
      </c>
      <c r="C299" s="10" t="s">
        <v>889</v>
      </c>
      <c r="D299" s="12">
        <v>1153</v>
      </c>
      <c r="E299" s="14" t="s">
        <v>890</v>
      </c>
    </row>
    <row r="300" spans="2:5">
      <c r="B300" s="10" t="s">
        <v>891</v>
      </c>
      <c r="C300" s="10" t="s">
        <v>892</v>
      </c>
      <c r="D300" s="12">
        <v>2005</v>
      </c>
      <c r="E300" s="14" t="s">
        <v>893</v>
      </c>
    </row>
    <row r="301" spans="2:5">
      <c r="B301" s="10" t="s">
        <v>894</v>
      </c>
      <c r="C301" s="10" t="s">
        <v>895</v>
      </c>
      <c r="D301" s="12">
        <v>571</v>
      </c>
      <c r="E301" s="14" t="s">
        <v>896</v>
      </c>
    </row>
    <row r="302" spans="2:5">
      <c r="B302" s="10" t="s">
        <v>897</v>
      </c>
      <c r="C302" s="10" t="s">
        <v>898</v>
      </c>
      <c r="D302" s="12">
        <v>2424</v>
      </c>
      <c r="E302" s="14" t="s">
        <v>899</v>
      </c>
    </row>
    <row r="303" spans="2:5">
      <c r="B303" s="10" t="s">
        <v>900</v>
      </c>
      <c r="C303" s="10" t="s">
        <v>901</v>
      </c>
      <c r="D303" s="12">
        <v>2002</v>
      </c>
      <c r="E303" s="14" t="s">
        <v>902</v>
      </c>
    </row>
    <row r="304" spans="2:5">
      <c r="B304" s="10" t="s">
        <v>903</v>
      </c>
      <c r="C304" s="10" t="s">
        <v>904</v>
      </c>
      <c r="D304" s="12">
        <v>117</v>
      </c>
      <c r="E304" s="14" t="s">
        <v>905</v>
      </c>
    </row>
    <row r="305" spans="2:5">
      <c r="B305" s="10" t="s">
        <v>906</v>
      </c>
      <c r="C305" s="10" t="s">
        <v>907</v>
      </c>
      <c r="D305" s="12">
        <v>572</v>
      </c>
      <c r="E305" s="14" t="s">
        <v>908</v>
      </c>
    </row>
    <row r="306" spans="2:5">
      <c r="B306" s="10" t="s">
        <v>909</v>
      </c>
      <c r="C306" s="10" t="s">
        <v>910</v>
      </c>
      <c r="D306" s="12">
        <v>3020</v>
      </c>
      <c r="E306" s="14" t="s">
        <v>911</v>
      </c>
    </row>
    <row r="307" spans="2:5">
      <c r="B307" s="10" t="s">
        <v>912</v>
      </c>
      <c r="C307" s="10" t="s">
        <v>913</v>
      </c>
      <c r="D307" s="12">
        <v>573</v>
      </c>
      <c r="E307" s="14" t="s">
        <v>914</v>
      </c>
    </row>
    <row r="308" spans="2:5">
      <c r="B308" s="10" t="s">
        <v>912</v>
      </c>
      <c r="C308" s="10" t="s">
        <v>913</v>
      </c>
      <c r="D308" s="12">
        <v>1220</v>
      </c>
      <c r="E308" s="14" t="s">
        <v>915</v>
      </c>
    </row>
    <row r="309" spans="2:5">
      <c r="B309" s="10" t="s">
        <v>916</v>
      </c>
      <c r="C309" s="10" t="s">
        <v>917</v>
      </c>
      <c r="D309" s="12">
        <v>1218</v>
      </c>
      <c r="E309" s="14" t="s">
        <v>918</v>
      </c>
    </row>
    <row r="310" spans="2:5">
      <c r="B310" s="10" t="s">
        <v>919</v>
      </c>
      <c r="C310" s="10" t="s">
        <v>920</v>
      </c>
      <c r="D310" s="12">
        <v>1237</v>
      </c>
      <c r="E310" s="14" t="s">
        <v>921</v>
      </c>
    </row>
    <row r="311" spans="2:5">
      <c r="B311" s="10" t="s">
        <v>922</v>
      </c>
      <c r="C311" s="10" t="s">
        <v>923</v>
      </c>
      <c r="D311" s="12">
        <v>1079</v>
      </c>
      <c r="E311" s="14" t="s">
        <v>924</v>
      </c>
    </row>
    <row r="312" spans="2:5">
      <c r="B312" s="10" t="s">
        <v>925</v>
      </c>
      <c r="C312" s="10" t="s">
        <v>926</v>
      </c>
      <c r="D312" s="12">
        <v>110</v>
      </c>
      <c r="E312" s="14" t="s">
        <v>927</v>
      </c>
    </row>
    <row r="313" spans="2:5">
      <c r="B313" s="10" t="s">
        <v>928</v>
      </c>
      <c r="C313" s="10" t="s">
        <v>929</v>
      </c>
      <c r="D313" s="12">
        <v>3001</v>
      </c>
      <c r="E313" s="14" t="s">
        <v>930</v>
      </c>
    </row>
    <row r="314" spans="2:5">
      <c r="B314" s="10" t="s">
        <v>931</v>
      </c>
      <c r="C314" s="10" t="s">
        <v>932</v>
      </c>
      <c r="D314" s="12">
        <v>1278</v>
      </c>
      <c r="E314" s="14" t="s">
        <v>933</v>
      </c>
    </row>
    <row r="315" spans="2:5">
      <c r="B315" s="10" t="s">
        <v>934</v>
      </c>
      <c r="C315" s="10" t="s">
        <v>935</v>
      </c>
      <c r="D315" s="12">
        <v>2638</v>
      </c>
      <c r="E315" s="14" t="s">
        <v>936</v>
      </c>
    </row>
    <row r="316" spans="2:5">
      <c r="B316" s="10" t="s">
        <v>937</v>
      </c>
      <c r="C316" s="10" t="s">
        <v>938</v>
      </c>
      <c r="D316" s="12">
        <v>2435</v>
      </c>
      <c r="E316" s="14" t="s">
        <v>939</v>
      </c>
    </row>
    <row r="317" spans="2:5">
      <c r="B317" s="10" t="s">
        <v>940</v>
      </c>
      <c r="C317" s="10" t="s">
        <v>941</v>
      </c>
      <c r="D317" s="12">
        <v>2412</v>
      </c>
      <c r="E317" s="14" t="s">
        <v>942</v>
      </c>
    </row>
    <row r="318" spans="2:5">
      <c r="B318" s="10" t="s">
        <v>943</v>
      </c>
      <c r="C318" s="10" t="s">
        <v>944</v>
      </c>
      <c r="D318" s="12">
        <v>1277</v>
      </c>
      <c r="E318" s="14" t="s">
        <v>945</v>
      </c>
    </row>
    <row r="319" spans="2:5">
      <c r="B319" s="10" t="s">
        <v>946</v>
      </c>
      <c r="C319" s="10" t="s">
        <v>947</v>
      </c>
      <c r="D319" s="12">
        <v>1167</v>
      </c>
      <c r="E319" s="14" t="s">
        <v>948</v>
      </c>
    </row>
    <row r="320" spans="2:5">
      <c r="B320" s="10" t="s">
        <v>949</v>
      </c>
      <c r="C320" s="10" t="s">
        <v>950</v>
      </c>
      <c r="D320" s="12">
        <v>1066</v>
      </c>
      <c r="E320" s="14" t="s">
        <v>951</v>
      </c>
    </row>
    <row r="321" spans="2:5">
      <c r="B321" s="10" t="s">
        <v>952</v>
      </c>
      <c r="C321" s="10" t="s">
        <v>953</v>
      </c>
      <c r="D321" s="12">
        <v>2068</v>
      </c>
      <c r="E321" s="14" t="s">
        <v>954</v>
      </c>
    </row>
    <row r="322" spans="2:5">
      <c r="B322" s="10" t="s">
        <v>955</v>
      </c>
      <c r="C322" s="10" t="s">
        <v>956</v>
      </c>
      <c r="D322" s="12">
        <v>3006</v>
      </c>
      <c r="E322" s="14" t="s">
        <v>957</v>
      </c>
    </row>
    <row r="323" spans="2:5">
      <c r="B323" s="10" t="s">
        <v>958</v>
      </c>
      <c r="C323" s="10" t="s">
        <v>959</v>
      </c>
      <c r="D323" s="12">
        <v>3018</v>
      </c>
      <c r="E323" s="14" t="s">
        <v>960</v>
      </c>
    </row>
    <row r="324" spans="2:5">
      <c r="B324" s="10" t="s">
        <v>961</v>
      </c>
      <c r="C324" s="10" t="s">
        <v>962</v>
      </c>
      <c r="D324" s="12">
        <v>2087</v>
      </c>
      <c r="E324" s="14" t="s">
        <v>963</v>
      </c>
    </row>
    <row r="325" spans="2:5">
      <c r="B325" s="10" t="s">
        <v>964</v>
      </c>
      <c r="C325" s="10" t="s">
        <v>965</v>
      </c>
      <c r="D325" s="12">
        <v>2303</v>
      </c>
      <c r="E325" s="14" t="s">
        <v>966</v>
      </c>
    </row>
    <row r="326" spans="2:5">
      <c r="B326" s="10" t="s">
        <v>967</v>
      </c>
      <c r="C326" s="10" t="s">
        <v>968</v>
      </c>
      <c r="D326" s="12">
        <v>1233</v>
      </c>
      <c r="E326" s="14" t="s">
        <v>969</v>
      </c>
    </row>
    <row r="327" spans="2:5">
      <c r="B327" s="10" t="s">
        <v>970</v>
      </c>
      <c r="C327" s="10" t="s">
        <v>971</v>
      </c>
      <c r="D327" s="12">
        <v>2492</v>
      </c>
      <c r="E327" s="14" t="s">
        <v>972</v>
      </c>
    </row>
    <row r="328" spans="2:5">
      <c r="B328" s="10" t="s">
        <v>973</v>
      </c>
      <c r="C328" s="10" t="s">
        <v>974</v>
      </c>
      <c r="D328" s="12">
        <v>104</v>
      </c>
      <c r="E328" s="14" t="s">
        <v>975</v>
      </c>
    </row>
    <row r="329" spans="2:5">
      <c r="B329" s="10" t="s">
        <v>976</v>
      </c>
      <c r="C329" s="10" t="s">
        <v>977</v>
      </c>
      <c r="D329" s="12">
        <v>2434</v>
      </c>
      <c r="E329" s="14" t="s">
        <v>978</v>
      </c>
    </row>
    <row r="330" spans="2:5">
      <c r="B330" s="10" t="s">
        <v>979</v>
      </c>
      <c r="C330" s="10" t="s">
        <v>980</v>
      </c>
      <c r="D330" s="12">
        <v>1157</v>
      </c>
      <c r="E330" s="14" t="s">
        <v>981</v>
      </c>
    </row>
    <row r="331" spans="2:5">
      <c r="B331" s="10" t="s">
        <v>982</v>
      </c>
      <c r="C331" s="10" t="s">
        <v>983</v>
      </c>
      <c r="D331" s="12">
        <v>586</v>
      </c>
      <c r="E331" s="14" t="s">
        <v>984</v>
      </c>
    </row>
    <row r="332" spans="2:5">
      <c r="B332" s="10" t="s">
        <v>985</v>
      </c>
      <c r="C332" s="10" t="s">
        <v>986</v>
      </c>
      <c r="D332" s="12">
        <v>1090</v>
      </c>
      <c r="E332" s="14" t="s">
        <v>987</v>
      </c>
    </row>
    <row r="333" spans="2:5">
      <c r="B333" s="10" t="s">
        <v>988</v>
      </c>
      <c r="C333" s="10" t="s">
        <v>989</v>
      </c>
      <c r="D333" s="12">
        <v>2036</v>
      </c>
      <c r="E333" s="14" t="s">
        <v>990</v>
      </c>
    </row>
    <row r="334" spans="2:5">
      <c r="B334" s="10" t="s">
        <v>991</v>
      </c>
      <c r="C334" s="10" t="s">
        <v>992</v>
      </c>
      <c r="D334" s="12">
        <v>2091</v>
      </c>
      <c r="E334" s="14" t="s">
        <v>993</v>
      </c>
    </row>
    <row r="335" spans="2:5">
      <c r="B335" s="10" t="s">
        <v>994</v>
      </c>
      <c r="C335" s="10" t="s">
        <v>995</v>
      </c>
      <c r="D335" s="12">
        <v>1096</v>
      </c>
      <c r="E335" s="14" t="s">
        <v>996</v>
      </c>
    </row>
    <row r="336" spans="2:5">
      <c r="B336" s="10" t="s">
        <v>997</v>
      </c>
      <c r="C336" s="10" t="s">
        <v>998</v>
      </c>
      <c r="D336" s="12">
        <v>1191</v>
      </c>
      <c r="E336" s="14" t="s">
        <v>999</v>
      </c>
    </row>
    <row r="337" spans="2:5">
      <c r="B337" s="10" t="s">
        <v>1000</v>
      </c>
      <c r="C337" s="10" t="s">
        <v>1001</v>
      </c>
      <c r="D337" s="12">
        <v>88</v>
      </c>
      <c r="E337" s="14" t="s">
        <v>1002</v>
      </c>
    </row>
    <row r="338" spans="2:5">
      <c r="B338" s="10" t="s">
        <v>1003</v>
      </c>
      <c r="C338" s="10" t="s">
        <v>1004</v>
      </c>
      <c r="D338" s="12">
        <v>1060</v>
      </c>
      <c r="E338" s="14" t="s">
        <v>1005</v>
      </c>
    </row>
    <row r="339" spans="2:5">
      <c r="B339" s="10" t="s">
        <v>1006</v>
      </c>
      <c r="C339" s="10" t="s">
        <v>1007</v>
      </c>
      <c r="D339" s="12">
        <v>1086</v>
      </c>
      <c r="E339" s="14" t="s">
        <v>1008</v>
      </c>
    </row>
    <row r="340" spans="2:5">
      <c r="B340" s="10" t="s">
        <v>1009</v>
      </c>
      <c r="C340" s="10" t="s">
        <v>1010</v>
      </c>
      <c r="D340" s="12">
        <v>103</v>
      </c>
      <c r="E340" s="14" t="s">
        <v>1011</v>
      </c>
    </row>
    <row r="341" spans="2:5">
      <c r="B341" s="10" t="s">
        <v>1012</v>
      </c>
      <c r="C341" s="10" t="s">
        <v>1013</v>
      </c>
      <c r="D341" s="12">
        <v>2402</v>
      </c>
      <c r="E341" s="14" t="s">
        <v>1014</v>
      </c>
    </row>
    <row r="342" spans="2:5">
      <c r="B342" s="10" t="s">
        <v>1015</v>
      </c>
      <c r="C342" s="10" t="s">
        <v>1016</v>
      </c>
      <c r="D342" s="12">
        <v>575</v>
      </c>
      <c r="E342" s="14" t="s">
        <v>1017</v>
      </c>
    </row>
    <row r="343" spans="2:5">
      <c r="B343" s="10" t="s">
        <v>1018</v>
      </c>
      <c r="C343" s="10" t="s">
        <v>1019</v>
      </c>
      <c r="D343" s="12">
        <v>576</v>
      </c>
      <c r="E343" s="14" t="s">
        <v>1020</v>
      </c>
    </row>
    <row r="344" spans="2:5">
      <c r="B344" s="10" t="s">
        <v>1021</v>
      </c>
      <c r="C344" s="10" t="s">
        <v>1022</v>
      </c>
      <c r="D344" s="12">
        <v>2042</v>
      </c>
      <c r="E344" s="14" t="s">
        <v>1023</v>
      </c>
    </row>
    <row r="345" spans="2:5">
      <c r="B345" s="10" t="s">
        <v>1024</v>
      </c>
      <c r="C345" s="10" t="s">
        <v>1025</v>
      </c>
      <c r="D345" s="12">
        <v>2028</v>
      </c>
      <c r="E345" s="14" t="s">
        <v>1026</v>
      </c>
    </row>
    <row r="346" spans="2:5">
      <c r="B346" s="10" t="s">
        <v>1027</v>
      </c>
      <c r="C346" s="10" t="s">
        <v>1028</v>
      </c>
      <c r="D346" s="12">
        <v>2061</v>
      </c>
      <c r="E346" s="14" t="s">
        <v>1029</v>
      </c>
    </row>
    <row r="347" spans="2:5">
      <c r="B347" s="10" t="s">
        <v>1030</v>
      </c>
      <c r="C347" s="10" t="s">
        <v>1031</v>
      </c>
      <c r="D347" s="12">
        <v>2510</v>
      </c>
      <c r="E347" s="14" t="s">
        <v>1032</v>
      </c>
    </row>
    <row r="348" spans="2:5">
      <c r="B348" s="10" t="s">
        <v>1033</v>
      </c>
      <c r="C348" s="10" t="s">
        <v>1034</v>
      </c>
      <c r="D348" s="12">
        <v>2313</v>
      </c>
      <c r="E348" s="14" t="s">
        <v>1035</v>
      </c>
    </row>
    <row r="349" spans="2:5">
      <c r="B349" s="10" t="s">
        <v>1036</v>
      </c>
      <c r="C349" s="10" t="s">
        <v>1037</v>
      </c>
      <c r="D349" s="12">
        <v>2418</v>
      </c>
      <c r="E349" s="14" t="s">
        <v>1038</v>
      </c>
    </row>
    <row r="350" spans="2:5">
      <c r="B350" s="10" t="s">
        <v>1039</v>
      </c>
      <c r="C350" s="10" t="s">
        <v>1040</v>
      </c>
      <c r="D350" s="12">
        <v>2420</v>
      </c>
      <c r="E350" s="14" t="s">
        <v>1041</v>
      </c>
    </row>
    <row r="351" spans="2:5">
      <c r="B351" s="10" t="s">
        <v>1042</v>
      </c>
      <c r="C351" s="10" t="s">
        <v>1043</v>
      </c>
      <c r="D351" s="12">
        <v>506</v>
      </c>
      <c r="E351" s="14" t="s">
        <v>1044</v>
      </c>
    </row>
    <row r="352" spans="2:5">
      <c r="B352" s="10" t="s">
        <v>1045</v>
      </c>
      <c r="C352" s="10" t="s">
        <v>1046</v>
      </c>
      <c r="D352" s="12">
        <v>2308</v>
      </c>
      <c r="E352" s="14" t="s">
        <v>1047</v>
      </c>
    </row>
    <row r="353" spans="2:5">
      <c r="B353" s="10" t="s">
        <v>1048</v>
      </c>
      <c r="C353" s="10" t="s">
        <v>1049</v>
      </c>
      <c r="D353" s="12">
        <v>90</v>
      </c>
      <c r="E353" s="14" t="s">
        <v>753</v>
      </c>
    </row>
    <row r="354" spans="2:5">
      <c r="B354" s="10" t="s">
        <v>1050</v>
      </c>
      <c r="C354" s="10" t="s">
        <v>1051</v>
      </c>
      <c r="D354" s="12">
        <v>2049</v>
      </c>
      <c r="E354" s="14" t="s">
        <v>1052</v>
      </c>
    </row>
    <row r="355" spans="2:5">
      <c r="B355" s="10" t="s">
        <v>1053</v>
      </c>
      <c r="C355" s="10" t="s">
        <v>1054</v>
      </c>
      <c r="D355" s="12">
        <v>1126</v>
      </c>
      <c r="E355" s="14" t="s">
        <v>1055</v>
      </c>
    </row>
    <row r="356" spans="2:5">
      <c r="B356" s="10" t="s">
        <v>1056</v>
      </c>
      <c r="C356" s="10" t="s">
        <v>1057</v>
      </c>
      <c r="D356" s="12">
        <v>2408</v>
      </c>
      <c r="E356" s="14" t="s">
        <v>1058</v>
      </c>
    </row>
    <row r="357" spans="2:5">
      <c r="B357" s="10" t="s">
        <v>1059</v>
      </c>
      <c r="C357" s="10" t="s">
        <v>1060</v>
      </c>
      <c r="D357" s="12">
        <v>3002</v>
      </c>
      <c r="E357" s="14" t="s">
        <v>1061</v>
      </c>
    </row>
    <row r="358" spans="2:5">
      <c r="B358" s="10" t="s">
        <v>1062</v>
      </c>
      <c r="C358" s="10" t="s">
        <v>1063</v>
      </c>
      <c r="D358" s="12">
        <v>2022</v>
      </c>
      <c r="E358" s="14" t="s">
        <v>1064</v>
      </c>
    </row>
    <row r="359" spans="2:5">
      <c r="B359" s="10" t="s">
        <v>1065</v>
      </c>
      <c r="C359" s="10" t="s">
        <v>1066</v>
      </c>
      <c r="D359" s="12">
        <v>119</v>
      </c>
      <c r="E359" s="14" t="s">
        <v>1067</v>
      </c>
    </row>
    <row r="360" spans="2:5">
      <c r="B360" s="10" t="s">
        <v>1068</v>
      </c>
      <c r="C360" s="10" t="s">
        <v>1069</v>
      </c>
      <c r="D360" s="12">
        <v>54</v>
      </c>
      <c r="E360" s="14" t="s">
        <v>1070</v>
      </c>
    </row>
    <row r="361" spans="2:5">
      <c r="B361" s="10" t="s">
        <v>1071</v>
      </c>
      <c r="C361" s="10" t="s">
        <v>1072</v>
      </c>
      <c r="D361" s="12">
        <v>1128</v>
      </c>
      <c r="E361" s="14" t="s">
        <v>1073</v>
      </c>
    </row>
    <row r="362" spans="2:5">
      <c r="B362" s="10" t="s">
        <v>1074</v>
      </c>
      <c r="C362" s="10" t="s">
        <v>1075</v>
      </c>
      <c r="D362" s="12">
        <v>1102</v>
      </c>
      <c r="E362" s="14" t="s">
        <v>1076</v>
      </c>
    </row>
    <row r="363" spans="2:5">
      <c r="B363" s="10" t="s">
        <v>1077</v>
      </c>
      <c r="C363" s="10" t="s">
        <v>1078</v>
      </c>
      <c r="D363" s="12">
        <v>1100</v>
      </c>
      <c r="E363" s="14" t="s">
        <v>1079</v>
      </c>
    </row>
    <row r="364" spans="2:5">
      <c r="B364" s="10" t="s">
        <v>1080</v>
      </c>
      <c r="C364" s="10" t="s">
        <v>1081</v>
      </c>
      <c r="D364" s="12">
        <v>1177</v>
      </c>
      <c r="E364" s="14" t="s">
        <v>1082</v>
      </c>
    </row>
    <row r="365" spans="2:5">
      <c r="B365" s="10" t="s">
        <v>1083</v>
      </c>
      <c r="C365" s="10" t="s">
        <v>1084</v>
      </c>
      <c r="D365" s="12">
        <v>1149</v>
      </c>
      <c r="E365" s="14" t="s">
        <v>1085</v>
      </c>
    </row>
    <row r="366" spans="2:5">
      <c r="B366" s="10" t="s">
        <v>1086</v>
      </c>
      <c r="C366" s="10" t="s">
        <v>1087</v>
      </c>
      <c r="D366" s="12">
        <v>74</v>
      </c>
      <c r="E366" s="14" t="s">
        <v>1088</v>
      </c>
    </row>
    <row r="367" spans="2:5">
      <c r="B367" s="10" t="s">
        <v>1089</v>
      </c>
      <c r="C367" s="10" t="s">
        <v>1090</v>
      </c>
      <c r="D367" s="12">
        <v>111</v>
      </c>
      <c r="E367" s="14" t="s">
        <v>1091</v>
      </c>
    </row>
    <row r="368" spans="2:5">
      <c r="B368" s="10" t="s">
        <v>1092</v>
      </c>
      <c r="C368" s="10" t="s">
        <v>1093</v>
      </c>
      <c r="D368" s="12">
        <v>2095</v>
      </c>
      <c r="E368" s="14" t="s">
        <v>1094</v>
      </c>
    </row>
    <row r="369" spans="2:5">
      <c r="B369" s="10" t="s">
        <v>1095</v>
      </c>
      <c r="C369" s="10" t="s">
        <v>1096</v>
      </c>
      <c r="D369" s="12">
        <v>2632</v>
      </c>
      <c r="E369" s="14" t="s">
        <v>1097</v>
      </c>
    </row>
    <row r="370" spans="2:5">
      <c r="B370" s="10" t="s">
        <v>1098</v>
      </c>
      <c r="C370" s="10" t="s">
        <v>1099</v>
      </c>
      <c r="D370" s="12">
        <v>1199</v>
      </c>
      <c r="E370" s="14" t="s">
        <v>1100</v>
      </c>
    </row>
    <row r="371" spans="2:5">
      <c r="B371" s="10" t="s">
        <v>1101</v>
      </c>
      <c r="C371" s="10" t="s">
        <v>1102</v>
      </c>
      <c r="D371" s="12">
        <v>1131</v>
      </c>
      <c r="E371" s="14" t="s">
        <v>1103</v>
      </c>
    </row>
    <row r="372" spans="2:5">
      <c r="B372" s="10" t="s">
        <v>1104</v>
      </c>
      <c r="C372" s="10" t="s">
        <v>1105</v>
      </c>
      <c r="D372" s="12">
        <v>1129</v>
      </c>
      <c r="E372" s="14" t="s">
        <v>1106</v>
      </c>
    </row>
    <row r="373" spans="2:5">
      <c r="B373" s="10" t="s">
        <v>1107</v>
      </c>
      <c r="C373" s="10" t="s">
        <v>1108</v>
      </c>
      <c r="D373" s="12">
        <v>577</v>
      </c>
      <c r="E373" s="14" t="s">
        <v>1109</v>
      </c>
    </row>
    <row r="374" spans="2:5">
      <c r="B374" s="10" t="s">
        <v>1110</v>
      </c>
      <c r="C374" s="10" t="s">
        <v>1111</v>
      </c>
      <c r="D374" s="12">
        <v>1279</v>
      </c>
      <c r="E374" s="14" t="s">
        <v>1112</v>
      </c>
    </row>
    <row r="375" spans="2:5">
      <c r="B375" s="10" t="s">
        <v>1113</v>
      </c>
      <c r="C375" s="10" t="s">
        <v>1114</v>
      </c>
      <c r="D375" s="12">
        <v>2309</v>
      </c>
      <c r="E375" s="14" t="s">
        <v>1115</v>
      </c>
    </row>
    <row r="376" spans="2:5">
      <c r="B376" s="10" t="s">
        <v>1116</v>
      </c>
      <c r="C376" s="10" t="s">
        <v>1117</v>
      </c>
      <c r="D376" s="12">
        <v>2640</v>
      </c>
      <c r="E376" s="14" t="s">
        <v>1118</v>
      </c>
    </row>
    <row r="377" spans="2:5">
      <c r="B377" s="10" t="s">
        <v>1119</v>
      </c>
      <c r="C377" s="10" t="s">
        <v>1120</v>
      </c>
      <c r="D377" s="12">
        <v>2463</v>
      </c>
      <c r="E377" s="14" t="s">
        <v>1121</v>
      </c>
    </row>
    <row r="378" spans="2:5">
      <c r="B378" s="10" t="s">
        <v>1122</v>
      </c>
      <c r="C378" s="10" t="s">
        <v>1123</v>
      </c>
      <c r="D378" s="12">
        <v>1203</v>
      </c>
      <c r="E378" s="14" t="s">
        <v>1124</v>
      </c>
    </row>
    <row r="379" spans="2:5">
      <c r="B379" s="10" t="s">
        <v>1125</v>
      </c>
      <c r="C379" s="10" t="s">
        <v>1126</v>
      </c>
      <c r="D379" s="12">
        <v>1003</v>
      </c>
      <c r="E379" s="14" t="s">
        <v>1127</v>
      </c>
    </row>
    <row r="380" spans="2:5">
      <c r="B380" s="10" t="s">
        <v>1128</v>
      </c>
      <c r="C380" s="10" t="s">
        <v>1129</v>
      </c>
      <c r="D380" s="12">
        <v>2315</v>
      </c>
      <c r="E380" s="14" t="s">
        <v>1130</v>
      </c>
    </row>
    <row r="381" spans="2:5">
      <c r="B381" s="10" t="s">
        <v>1131</v>
      </c>
      <c r="C381" s="10" t="s">
        <v>1132</v>
      </c>
      <c r="D381" s="12">
        <v>585</v>
      </c>
      <c r="E381" s="14" t="s">
        <v>1133</v>
      </c>
    </row>
    <row r="382" spans="2:5">
      <c r="B382" s="10" t="s">
        <v>1134</v>
      </c>
      <c r="C382" s="10" t="s">
        <v>1135</v>
      </c>
      <c r="D382" s="12">
        <v>2319</v>
      </c>
      <c r="E382" s="14" t="s">
        <v>1136</v>
      </c>
    </row>
    <row r="383" spans="2:5">
      <c r="B383" s="10" t="s">
        <v>1137</v>
      </c>
      <c r="C383" s="10" t="s">
        <v>1138</v>
      </c>
      <c r="D383" s="12">
        <v>2445</v>
      </c>
      <c r="E383" s="14" t="s">
        <v>1139</v>
      </c>
    </row>
    <row r="384" spans="2:5">
      <c r="B384" s="10" t="s">
        <v>1140</v>
      </c>
      <c r="C384" s="10" t="s">
        <v>1141</v>
      </c>
      <c r="D384" s="12">
        <v>1175</v>
      </c>
      <c r="E384" s="14" t="s">
        <v>1142</v>
      </c>
    </row>
    <row r="385" spans="2:5">
      <c r="B385" s="10" t="s">
        <v>1143</v>
      </c>
      <c r="C385" s="10" t="s">
        <v>1144</v>
      </c>
      <c r="D385" s="12">
        <v>1271</v>
      </c>
      <c r="E385" s="14" t="s">
        <v>1145</v>
      </c>
    </row>
    <row r="386" spans="2:5">
      <c r="B386" s="10" t="s">
        <v>1146</v>
      </c>
      <c r="C386" s="10" t="s">
        <v>1147</v>
      </c>
      <c r="D386" s="12">
        <v>1137</v>
      </c>
      <c r="E386" s="14" t="s">
        <v>1148</v>
      </c>
    </row>
    <row r="387" spans="2:5">
      <c r="B387" s="10" t="s">
        <v>1149</v>
      </c>
      <c r="C387" s="10" t="s">
        <v>1150</v>
      </c>
      <c r="D387" s="12">
        <v>1273</v>
      </c>
      <c r="E387" s="14" t="s">
        <v>1151</v>
      </c>
    </row>
    <row r="388" spans="2:5">
      <c r="B388" s="10" t="s">
        <v>1152</v>
      </c>
      <c r="C388" s="10" t="s">
        <v>1153</v>
      </c>
      <c r="D388" s="12">
        <v>121</v>
      </c>
      <c r="E388" s="14" t="s">
        <v>1154</v>
      </c>
    </row>
    <row r="389" spans="2:5">
      <c r="B389" s="10" t="s">
        <v>1155</v>
      </c>
      <c r="C389" s="10" t="s">
        <v>1156</v>
      </c>
      <c r="D389" s="12">
        <v>1064</v>
      </c>
      <c r="E389" s="14" t="s">
        <v>1157</v>
      </c>
    </row>
    <row r="390" spans="2:5">
      <c r="B390" s="10" t="s">
        <v>1158</v>
      </c>
      <c r="C390" s="10" t="s">
        <v>1159</v>
      </c>
      <c r="D390" s="12">
        <v>1268</v>
      </c>
      <c r="E390" s="14" t="s">
        <v>1160</v>
      </c>
    </row>
    <row r="391" spans="2:5">
      <c r="B391" s="10" t="s">
        <v>1161</v>
      </c>
      <c r="C391" s="10" t="s">
        <v>1162</v>
      </c>
      <c r="D391" s="12">
        <v>2448</v>
      </c>
      <c r="E391" s="14" t="s">
        <v>1163</v>
      </c>
    </row>
    <row r="392" spans="2:5">
      <c r="B392" s="10" t="s">
        <v>1164</v>
      </c>
      <c r="C392" s="10" t="s">
        <v>1165</v>
      </c>
      <c r="D392" s="12">
        <v>92</v>
      </c>
      <c r="E392" s="14" t="s">
        <v>1166</v>
      </c>
    </row>
    <row r="393" spans="2:5">
      <c r="B393" s="10" t="s">
        <v>1167</v>
      </c>
      <c r="C393" s="10" t="s">
        <v>1168</v>
      </c>
      <c r="D393" s="12">
        <v>120</v>
      </c>
      <c r="E393" s="14" t="s">
        <v>1169</v>
      </c>
    </row>
    <row r="394" spans="2:5">
      <c r="B394" s="10" t="s">
        <v>1170</v>
      </c>
      <c r="C394" s="10" t="s">
        <v>1171</v>
      </c>
      <c r="D394" s="12">
        <v>2427</v>
      </c>
      <c r="E394" s="14" t="s">
        <v>1172</v>
      </c>
    </row>
    <row r="395" spans="2:5">
      <c r="B395" s="10" t="s">
        <v>1173</v>
      </c>
      <c r="C395" s="10" t="s">
        <v>1174</v>
      </c>
      <c r="D395" s="12">
        <v>2429</v>
      </c>
      <c r="E395" s="14" t="s">
        <v>1175</v>
      </c>
    </row>
    <row r="396" spans="2:5">
      <c r="B396" s="10" t="s">
        <v>1176</v>
      </c>
      <c r="C396" s="10" t="s">
        <v>1177</v>
      </c>
      <c r="D396" s="12">
        <v>2454</v>
      </c>
      <c r="E396" s="14" t="s">
        <v>1178</v>
      </c>
    </row>
    <row r="397" spans="2:5">
      <c r="B397" s="10" t="s">
        <v>1179</v>
      </c>
      <c r="C397" s="10" t="s">
        <v>1180</v>
      </c>
      <c r="D397" s="12">
        <v>1077</v>
      </c>
      <c r="E397" s="14" t="s">
        <v>1181</v>
      </c>
    </row>
    <row r="398" spans="2:5">
      <c r="B398" s="10" t="s">
        <v>1182</v>
      </c>
      <c r="C398" s="10" t="s">
        <v>1183</v>
      </c>
      <c r="D398" s="12">
        <v>1023</v>
      </c>
      <c r="E398" s="14" t="s">
        <v>1184</v>
      </c>
    </row>
    <row r="399" spans="2:5">
      <c r="B399" s="10" t="s">
        <v>1185</v>
      </c>
      <c r="C399" s="10" t="s">
        <v>1186</v>
      </c>
      <c r="D399" s="12">
        <v>1019</v>
      </c>
      <c r="E399" s="14" t="s">
        <v>1187</v>
      </c>
    </row>
    <row r="400" spans="2:5">
      <c r="B400" s="10" t="s">
        <v>1188</v>
      </c>
      <c r="C400" s="10" t="s">
        <v>1189</v>
      </c>
      <c r="D400" s="12">
        <v>1004</v>
      </c>
      <c r="E400" s="14" t="s">
        <v>1190</v>
      </c>
    </row>
    <row r="401" spans="2:5">
      <c r="B401" s="10" t="s">
        <v>1191</v>
      </c>
      <c r="C401" s="10" t="s">
        <v>1192</v>
      </c>
      <c r="D401" s="12">
        <v>1185</v>
      </c>
      <c r="E401" s="14" t="s">
        <v>1193</v>
      </c>
    </row>
    <row r="402" spans="2:5">
      <c r="B402" s="10" t="s">
        <v>1194</v>
      </c>
      <c r="C402" s="10" t="s">
        <v>1195</v>
      </c>
      <c r="D402" s="12">
        <v>508</v>
      </c>
      <c r="E402" s="14" t="s">
        <v>1196</v>
      </c>
    </row>
    <row r="403" spans="2:5">
      <c r="B403" s="10" t="s">
        <v>1197</v>
      </c>
      <c r="C403" s="10" t="s">
        <v>1198</v>
      </c>
      <c r="D403" s="12">
        <v>581</v>
      </c>
      <c r="E403" s="14" t="s">
        <v>1199</v>
      </c>
    </row>
    <row r="404" spans="2:5">
      <c r="B404" s="10" t="s">
        <v>1200</v>
      </c>
      <c r="C404" s="10" t="s">
        <v>1201</v>
      </c>
      <c r="D404" s="12">
        <v>105</v>
      </c>
      <c r="E404" s="14" t="s">
        <v>1202</v>
      </c>
    </row>
    <row r="405" spans="2:5">
      <c r="B405" s="10" t="s">
        <v>1203</v>
      </c>
      <c r="C405" s="10" t="s">
        <v>1204</v>
      </c>
      <c r="D405" s="12">
        <v>3005</v>
      </c>
      <c r="E405" s="14" t="s">
        <v>1205</v>
      </c>
    </row>
    <row r="406" spans="2:5">
      <c r="B406" s="10" t="s">
        <v>1206</v>
      </c>
      <c r="C406" s="10" t="s">
        <v>1207</v>
      </c>
      <c r="D406" s="12">
        <v>507</v>
      </c>
      <c r="E406" s="14" t="s">
        <v>1208</v>
      </c>
    </row>
    <row r="407" spans="2:5">
      <c r="B407" s="10" t="s">
        <v>1209</v>
      </c>
      <c r="C407" s="10" t="s">
        <v>1210</v>
      </c>
      <c r="D407" s="12">
        <v>2439</v>
      </c>
      <c r="E407" s="14" t="s">
        <v>1211</v>
      </c>
    </row>
    <row r="408" spans="2:5">
      <c r="B408" s="10" t="s">
        <v>1212</v>
      </c>
      <c r="C408" s="10" t="s">
        <v>1213</v>
      </c>
      <c r="D408" s="12">
        <v>2410</v>
      </c>
      <c r="E408" s="14" t="s">
        <v>1214</v>
      </c>
    </row>
    <row r="409" spans="2:5">
      <c r="B409" s="10" t="s">
        <v>1215</v>
      </c>
      <c r="C409" s="10" t="s">
        <v>1216</v>
      </c>
      <c r="D409" s="12">
        <v>1195</v>
      </c>
      <c r="E409" s="14" t="s">
        <v>1217</v>
      </c>
    </row>
    <row r="410" spans="2:5">
      <c r="B410" s="10" t="s">
        <v>1218</v>
      </c>
      <c r="C410" s="10" t="s">
        <v>1219</v>
      </c>
      <c r="D410" s="12">
        <v>1163</v>
      </c>
      <c r="E410" s="14" t="s">
        <v>1220</v>
      </c>
    </row>
    <row r="411" spans="2:5">
      <c r="B411" s="10" t="s">
        <v>1221</v>
      </c>
      <c r="C411" s="10" t="s">
        <v>1222</v>
      </c>
      <c r="D411" s="12">
        <v>1267</v>
      </c>
      <c r="E411" s="14" t="s">
        <v>1223</v>
      </c>
    </row>
    <row r="412" spans="2:5">
      <c r="B412" s="10" t="s">
        <v>1224</v>
      </c>
      <c r="C412" s="10" t="s">
        <v>1225</v>
      </c>
      <c r="D412" s="12">
        <v>1201</v>
      </c>
      <c r="E412" s="14" t="s">
        <v>1226</v>
      </c>
    </row>
    <row r="413" spans="2:5">
      <c r="B413" s="10" t="s">
        <v>1227</v>
      </c>
      <c r="C413" s="10" t="s">
        <v>1228</v>
      </c>
      <c r="D413" s="12">
        <v>312</v>
      </c>
      <c r="E413" s="14" t="s">
        <v>1229</v>
      </c>
    </row>
    <row r="414" spans="2:5">
      <c r="B414" s="10" t="s">
        <v>1230</v>
      </c>
      <c r="C414" s="10" t="s">
        <v>1231</v>
      </c>
      <c r="D414" s="12">
        <v>1231</v>
      </c>
      <c r="E414" s="14" t="s">
        <v>1232</v>
      </c>
    </row>
    <row r="415" spans="2:5">
      <c r="B415" s="10" t="s">
        <v>1233</v>
      </c>
      <c r="C415" s="10" t="s">
        <v>1234</v>
      </c>
      <c r="D415" s="12">
        <v>2031</v>
      </c>
      <c r="E415" s="14" t="s">
        <v>1235</v>
      </c>
    </row>
    <row r="416" spans="2:5">
      <c r="B416" s="10" t="s">
        <v>1236</v>
      </c>
      <c r="C416" s="10" t="s">
        <v>1237</v>
      </c>
      <c r="D416" s="12">
        <v>1121</v>
      </c>
      <c r="E416" s="14" t="s">
        <v>17</v>
      </c>
    </row>
    <row r="417" spans="2:5">
      <c r="B417" s="10" t="s">
        <v>1238</v>
      </c>
      <c r="C417" s="10" t="s">
        <v>1239</v>
      </c>
      <c r="D417" s="12">
        <v>8</v>
      </c>
      <c r="E417" s="14" t="s">
        <v>1240</v>
      </c>
    </row>
    <row r="418" spans="2:5">
      <c r="B418" s="10" t="s">
        <v>1241</v>
      </c>
      <c r="C418" s="10" t="s">
        <v>1242</v>
      </c>
      <c r="D418" s="12">
        <v>116</v>
      </c>
      <c r="E418" s="14" t="s">
        <v>1243</v>
      </c>
    </row>
    <row r="419" spans="2:5">
      <c r="B419" s="10" t="s">
        <v>1244</v>
      </c>
      <c r="C419" s="10" t="s">
        <v>1245</v>
      </c>
      <c r="D419" s="12">
        <v>9</v>
      </c>
      <c r="E419" s="14" t="s">
        <v>1246</v>
      </c>
    </row>
    <row r="420" spans="2:5">
      <c r="B420" s="10" t="s">
        <v>1247</v>
      </c>
      <c r="C420" s="10" t="s">
        <v>1248</v>
      </c>
      <c r="D420" s="12">
        <v>2478</v>
      </c>
      <c r="E420" s="14" t="s">
        <v>1249</v>
      </c>
    </row>
    <row r="421" spans="2:5">
      <c r="B421" s="10" t="s">
        <v>1250</v>
      </c>
      <c r="C421" s="10" t="s">
        <v>1251</v>
      </c>
      <c r="D421" s="12">
        <v>2457</v>
      </c>
      <c r="E421" s="14" t="s">
        <v>1252</v>
      </c>
    </row>
    <row r="422" spans="2:5">
      <c r="B422" s="10" t="s">
        <v>1253</v>
      </c>
      <c r="C422" s="10" t="s">
        <v>1254</v>
      </c>
      <c r="D422" s="12">
        <v>3015</v>
      </c>
      <c r="E422" s="14" t="s">
        <v>1255</v>
      </c>
    </row>
    <row r="423" spans="2:5">
      <c r="B423" s="10" t="s">
        <v>1256</v>
      </c>
      <c r="C423" s="10" t="s">
        <v>1257</v>
      </c>
      <c r="D423" s="12">
        <v>2103</v>
      </c>
      <c r="E423" s="14" t="s">
        <v>1252</v>
      </c>
    </row>
    <row r="424" spans="2:5">
      <c r="B424" s="10" t="s">
        <v>1258</v>
      </c>
      <c r="C424" s="10" t="s">
        <v>1259</v>
      </c>
      <c r="D424" s="12">
        <v>1189</v>
      </c>
      <c r="E424" s="14" t="s">
        <v>1260</v>
      </c>
    </row>
    <row r="425" spans="2:5">
      <c r="B425" s="10" t="s">
        <v>1261</v>
      </c>
      <c r="C425" s="10" t="s">
        <v>1262</v>
      </c>
      <c r="D425" s="12">
        <v>112</v>
      </c>
      <c r="E425" s="14" t="s">
        <v>1263</v>
      </c>
    </row>
    <row r="426" spans="2:5">
      <c r="B426" s="10" t="s">
        <v>1264</v>
      </c>
      <c r="C426" s="10" t="s">
        <v>1265</v>
      </c>
      <c r="D426" s="12">
        <v>1169</v>
      </c>
      <c r="E426" s="14" t="s">
        <v>1266</v>
      </c>
    </row>
    <row r="427" spans="2:5">
      <c r="B427" s="10" t="s">
        <v>1267</v>
      </c>
      <c r="C427" s="10" t="s">
        <v>1268</v>
      </c>
      <c r="D427" s="12">
        <v>1136</v>
      </c>
      <c r="E427" s="14" t="s">
        <v>1269</v>
      </c>
    </row>
    <row r="428" spans="2:5">
      <c r="B428" s="10" t="s">
        <v>1270</v>
      </c>
      <c r="C428" s="10" t="s">
        <v>1271</v>
      </c>
      <c r="D428" s="12">
        <v>2444</v>
      </c>
      <c r="E428" s="14" t="s">
        <v>1272</v>
      </c>
    </row>
    <row r="429" spans="2:5">
      <c r="B429" s="10" t="s">
        <v>1273</v>
      </c>
      <c r="C429" s="10" t="s">
        <v>1274</v>
      </c>
      <c r="D429" s="12">
        <v>113</v>
      </c>
      <c r="E429" s="14" t="s">
        <v>1275</v>
      </c>
    </row>
    <row r="430" spans="2:5">
      <c r="B430" s="10" t="s">
        <v>1276</v>
      </c>
      <c r="C430" s="10" t="s">
        <v>1277</v>
      </c>
      <c r="D430" s="12">
        <v>304</v>
      </c>
      <c r="E430" s="14" t="s">
        <v>1278</v>
      </c>
    </row>
    <row r="431" spans="2:5">
      <c r="B431" s="10" t="s">
        <v>1279</v>
      </c>
      <c r="C431" s="10" t="s">
        <v>1280</v>
      </c>
      <c r="D431" s="12">
        <v>1207</v>
      </c>
      <c r="E431" s="14" t="s">
        <v>1281</v>
      </c>
    </row>
    <row r="432" spans="2:5">
      <c r="B432" s="10" t="s">
        <v>1282</v>
      </c>
      <c r="C432" s="10" t="s">
        <v>1283</v>
      </c>
      <c r="D432" s="12">
        <v>115</v>
      </c>
      <c r="E432" s="14" t="s">
        <v>1284</v>
      </c>
    </row>
    <row r="433" spans="2:5">
      <c r="B433" s="10" t="s">
        <v>1285</v>
      </c>
      <c r="C433" s="10" t="s">
        <v>1286</v>
      </c>
      <c r="D433" s="12">
        <v>1173</v>
      </c>
      <c r="E433" s="14" t="s">
        <v>1287</v>
      </c>
    </row>
    <row r="434" spans="2:5">
      <c r="B434" s="10" t="s">
        <v>1288</v>
      </c>
      <c r="C434" s="10" t="s">
        <v>1289</v>
      </c>
      <c r="D434" s="12">
        <v>2</v>
      </c>
      <c r="E434" s="14" t="s">
        <v>1290</v>
      </c>
    </row>
    <row r="435" spans="2:5">
      <c r="B435" s="10" t="s">
        <v>1291</v>
      </c>
      <c r="C435" s="10" t="s">
        <v>1292</v>
      </c>
      <c r="D435" s="12">
        <v>2488</v>
      </c>
      <c r="E435" s="14" t="s">
        <v>1293</v>
      </c>
    </row>
    <row r="436" spans="2:5">
      <c r="B436" s="10" t="s">
        <v>1294</v>
      </c>
      <c r="C436" s="10" t="s">
        <v>1295</v>
      </c>
      <c r="D436" s="12">
        <v>1031</v>
      </c>
      <c r="E436" s="14" t="s">
        <v>1296</v>
      </c>
    </row>
    <row r="437" spans="2:5">
      <c r="B437" s="10" t="s">
        <v>1297</v>
      </c>
      <c r="C437" s="10" t="s">
        <v>1298</v>
      </c>
      <c r="D437" s="12">
        <v>2109</v>
      </c>
      <c r="E437" s="14" t="s">
        <v>1299</v>
      </c>
    </row>
    <row r="438" spans="2:5">
      <c r="B438" s="10" t="s">
        <v>1300</v>
      </c>
      <c r="C438" s="10" t="s">
        <v>1301</v>
      </c>
      <c r="D438" s="12">
        <v>579</v>
      </c>
      <c r="E438" s="14" t="s">
        <v>1302</v>
      </c>
    </row>
    <row r="439" spans="2:5">
      <c r="B439" s="10" t="s">
        <v>1303</v>
      </c>
      <c r="C439" s="10" t="s">
        <v>1304</v>
      </c>
      <c r="D439" s="12">
        <v>2636</v>
      </c>
      <c r="E439" s="14" t="s">
        <v>1305</v>
      </c>
    </row>
    <row r="440" spans="2:5">
      <c r="B440" s="10" t="s">
        <v>1306</v>
      </c>
      <c r="C440" s="10" t="s">
        <v>1307</v>
      </c>
      <c r="D440" s="12">
        <v>3013</v>
      </c>
      <c r="E440" s="14" t="s">
        <v>1308</v>
      </c>
    </row>
    <row r="441" spans="2:5">
      <c r="B441" s="10" t="s">
        <v>1309</v>
      </c>
      <c r="C441" s="10" t="s">
        <v>1310</v>
      </c>
      <c r="D441" s="12">
        <v>6</v>
      </c>
      <c r="E441" s="14" t="s">
        <v>1311</v>
      </c>
    </row>
    <row r="442" spans="2:5">
      <c r="B442" s="10" t="s">
        <v>1312</v>
      </c>
      <c r="C442" s="10" t="s">
        <v>1313</v>
      </c>
      <c r="D442" s="12">
        <v>1226</v>
      </c>
      <c r="E442" s="14" t="s">
        <v>1314</v>
      </c>
    </row>
    <row r="443" spans="2:5">
      <c r="B443" s="10" t="s">
        <v>1315</v>
      </c>
      <c r="C443" s="10" t="s">
        <v>1316</v>
      </c>
      <c r="D443" s="12">
        <v>1280</v>
      </c>
      <c r="E443" s="14" t="s">
        <v>1317</v>
      </c>
    </row>
    <row r="444" spans="2:5">
      <c r="B444" s="10" t="s">
        <v>1318</v>
      </c>
      <c r="C444" s="10" t="s">
        <v>11</v>
      </c>
      <c r="D444" s="12">
        <v>1114</v>
      </c>
      <c r="E444" s="14" t="s">
        <v>29</v>
      </c>
    </row>
    <row r="445" spans="2:5">
      <c r="B445" s="10" t="s">
        <v>1319</v>
      </c>
      <c r="C445" s="10" t="s">
        <v>21</v>
      </c>
      <c r="D445" s="12">
        <v>1234</v>
      </c>
      <c r="E445" s="14" t="s">
        <v>22</v>
      </c>
    </row>
    <row r="446" spans="2:5">
      <c r="B446" s="10" t="s">
        <v>1320</v>
      </c>
      <c r="C446" s="10" t="s">
        <v>1321</v>
      </c>
      <c r="D446" s="12">
        <v>1255</v>
      </c>
      <c r="E446" s="14" t="s">
        <v>1322</v>
      </c>
    </row>
    <row r="447" spans="2:5">
      <c r="B447" s="10" t="s">
        <v>1323</v>
      </c>
      <c r="C447" s="10" t="s">
        <v>1324</v>
      </c>
      <c r="D447" s="12">
        <v>1276</v>
      </c>
      <c r="E447" s="14" t="s">
        <v>1325</v>
      </c>
    </row>
    <row r="448" spans="2:5">
      <c r="B448" s="10" t="s">
        <v>1326</v>
      </c>
      <c r="C448" s="10" t="s">
        <v>1327</v>
      </c>
      <c r="D448" s="12">
        <v>1009</v>
      </c>
      <c r="E448" s="14" t="s">
        <v>1328</v>
      </c>
    </row>
    <row r="449" spans="2:5">
      <c r="B449" s="10" t="s">
        <v>1329</v>
      </c>
      <c r="C449" s="10" t="s">
        <v>1330</v>
      </c>
      <c r="D449" s="12">
        <v>1257</v>
      </c>
      <c r="E449" s="14" t="s">
        <v>1331</v>
      </c>
    </row>
    <row r="450" spans="2:5">
      <c r="B450" s="10" t="s">
        <v>1332</v>
      </c>
      <c r="C450" s="10" t="s">
        <v>1333</v>
      </c>
      <c r="D450" s="12">
        <v>1263</v>
      </c>
      <c r="E450" s="14" t="s">
        <v>1334</v>
      </c>
    </row>
    <row r="451" spans="2:5">
      <c r="B451" s="10" t="s">
        <v>1335</v>
      </c>
      <c r="C451" s="10" t="s">
        <v>1336</v>
      </c>
      <c r="D451" s="12">
        <v>60</v>
      </c>
      <c r="E451" s="14" t="s">
        <v>1337</v>
      </c>
    </row>
    <row r="452" spans="2:5">
      <c r="B452" s="10" t="s">
        <v>1338</v>
      </c>
      <c r="C452" s="10" t="s">
        <v>1339</v>
      </c>
      <c r="D452" s="12">
        <v>2085</v>
      </c>
      <c r="E452" s="14" t="s">
        <v>1340</v>
      </c>
    </row>
    <row r="453" spans="2:5">
      <c r="B453" s="10" t="s">
        <v>1341</v>
      </c>
      <c r="C453" s="10" t="s">
        <v>1342</v>
      </c>
      <c r="D453" s="12">
        <v>1070</v>
      </c>
      <c r="E453" s="14" t="s">
        <v>1343</v>
      </c>
    </row>
    <row r="454" spans="2:5">
      <c r="B454" s="10" t="s">
        <v>1344</v>
      </c>
      <c r="C454" s="10" t="s">
        <v>1345</v>
      </c>
      <c r="D454" s="12">
        <v>1282</v>
      </c>
      <c r="E454" s="14" t="s">
        <v>1346</v>
      </c>
    </row>
    <row r="455" spans="2:5">
      <c r="B455" s="10" t="s">
        <v>1347</v>
      </c>
      <c r="C455" s="10" t="s">
        <v>1348</v>
      </c>
      <c r="D455" s="12">
        <v>3009</v>
      </c>
      <c r="E455" s="14" t="s">
        <v>1349</v>
      </c>
    </row>
    <row r="456" spans="2:5">
      <c r="B456" s="10" t="s">
        <v>1350</v>
      </c>
      <c r="C456" s="10" t="s">
        <v>1351</v>
      </c>
      <c r="D456" s="12">
        <v>2107</v>
      </c>
      <c r="E456" s="14" t="s">
        <v>1352</v>
      </c>
    </row>
    <row r="457" spans="2:5">
      <c r="B457" s="10" t="s">
        <v>1353</v>
      </c>
      <c r="C457" s="10" t="s">
        <v>1354</v>
      </c>
      <c r="D457" s="12">
        <v>106</v>
      </c>
      <c r="E457" s="14" t="s">
        <v>1355</v>
      </c>
    </row>
    <row r="458" spans="2:5">
      <c r="B458" s="10" t="s">
        <v>1356</v>
      </c>
      <c r="C458" s="10" t="s">
        <v>1357</v>
      </c>
      <c r="D458" s="12">
        <v>3017</v>
      </c>
      <c r="E458" s="14" t="s">
        <v>1358</v>
      </c>
    </row>
    <row r="459" spans="2:5">
      <c r="B459" s="10" t="s">
        <v>1359</v>
      </c>
      <c r="C459" s="10" t="s">
        <v>1360</v>
      </c>
      <c r="D459" s="12">
        <v>2310</v>
      </c>
      <c r="E459" s="14" t="s">
        <v>1361</v>
      </c>
    </row>
    <row r="460" spans="2:5">
      <c r="B460" s="10" t="s">
        <v>1362</v>
      </c>
      <c r="C460" s="10" t="s">
        <v>1363</v>
      </c>
      <c r="D460" s="12">
        <v>2059</v>
      </c>
      <c r="E460" s="14" t="s">
        <v>1364</v>
      </c>
    </row>
    <row r="461" spans="2:5">
      <c r="B461" s="10" t="s">
        <v>1365</v>
      </c>
      <c r="C461" s="10" t="s">
        <v>1366</v>
      </c>
      <c r="D461" s="12">
        <v>2327</v>
      </c>
      <c r="E461" s="14" t="s">
        <v>1367</v>
      </c>
    </row>
    <row r="462" spans="2:5">
      <c r="B462" s="10" t="s">
        <v>1368</v>
      </c>
      <c r="C462" s="10" t="s">
        <v>1369</v>
      </c>
      <c r="D462" s="12">
        <v>537</v>
      </c>
      <c r="E462" s="14" t="s">
        <v>1370</v>
      </c>
    </row>
    <row r="463" spans="2:5">
      <c r="B463" s="10" t="s">
        <v>1371</v>
      </c>
      <c r="C463" s="10" t="s">
        <v>1372</v>
      </c>
      <c r="D463" s="12">
        <v>2622</v>
      </c>
      <c r="E463" s="14" t="s">
        <v>1373</v>
      </c>
    </row>
    <row r="464" spans="2:5">
      <c r="B464" s="10" t="s">
        <v>1374</v>
      </c>
      <c r="C464" s="10" t="s">
        <v>1375</v>
      </c>
      <c r="D464" s="12">
        <v>314</v>
      </c>
      <c r="E464" s="14" t="s">
        <v>1376</v>
      </c>
    </row>
    <row r="465" spans="2:5">
      <c r="B465" s="10" t="s">
        <v>1377</v>
      </c>
      <c r="C465" s="10" t="s">
        <v>1378</v>
      </c>
      <c r="D465" s="12">
        <v>1104</v>
      </c>
      <c r="E465" s="14" t="s">
        <v>1379</v>
      </c>
    </row>
    <row r="466" spans="2:5">
      <c r="B466" s="10" t="s">
        <v>1380</v>
      </c>
      <c r="C466" s="10" t="s">
        <v>1381</v>
      </c>
      <c r="D466" s="12">
        <v>2006</v>
      </c>
      <c r="E466" s="14" t="s">
        <v>1382</v>
      </c>
    </row>
    <row r="467" spans="2:5">
      <c r="B467" s="10" t="s">
        <v>1383</v>
      </c>
      <c r="C467" s="10" t="s">
        <v>1384</v>
      </c>
      <c r="D467" s="12">
        <v>2620</v>
      </c>
      <c r="E467" s="14" t="s">
        <v>1385</v>
      </c>
    </row>
    <row r="468" spans="2:5">
      <c r="B468" s="10" t="s">
        <v>1386</v>
      </c>
      <c r="C468" s="10" t="s">
        <v>1387</v>
      </c>
      <c r="D468" s="12">
        <v>2089</v>
      </c>
      <c r="E468" s="14" t="s">
        <v>1388</v>
      </c>
    </row>
    <row r="469" spans="2:5">
      <c r="B469" s="10" t="s">
        <v>1389</v>
      </c>
      <c r="C469" s="10" t="s">
        <v>1390</v>
      </c>
      <c r="D469" s="12">
        <v>1281</v>
      </c>
      <c r="E469" s="14" t="s">
        <v>1391</v>
      </c>
    </row>
    <row r="470" spans="2:5">
      <c r="B470" s="10" t="s">
        <v>1392</v>
      </c>
      <c r="C470" s="10" t="s">
        <v>1393</v>
      </c>
      <c r="D470" s="12">
        <v>2450</v>
      </c>
      <c r="E470" s="14" t="s">
        <v>1394</v>
      </c>
    </row>
    <row r="471" spans="2:5">
      <c r="B471" s="10" t="s">
        <v>1395</v>
      </c>
      <c r="C471" s="10" t="s">
        <v>1396</v>
      </c>
      <c r="D471" s="12">
        <v>2431</v>
      </c>
      <c r="E471" s="14" t="s">
        <v>1397</v>
      </c>
    </row>
    <row r="472" spans="2:5">
      <c r="B472" s="10" t="s">
        <v>1398</v>
      </c>
      <c r="C472" s="10" t="s">
        <v>1399</v>
      </c>
      <c r="D472" s="12">
        <v>2101</v>
      </c>
      <c r="E472" s="14" t="s">
        <v>1400</v>
      </c>
    </row>
    <row r="473" spans="2:5">
      <c r="B473" s="10" t="s">
        <v>1401</v>
      </c>
      <c r="C473" s="10" t="s">
        <v>1402</v>
      </c>
      <c r="D473" s="12">
        <v>1230</v>
      </c>
      <c r="E473" s="14" t="s">
        <v>1403</v>
      </c>
    </row>
    <row r="474" spans="2:5">
      <c r="B474" s="10" t="s">
        <v>1404</v>
      </c>
      <c r="C474" s="10" t="s">
        <v>1405</v>
      </c>
      <c r="D474" s="12">
        <v>1051</v>
      </c>
      <c r="E474" s="14" t="s">
        <v>1406</v>
      </c>
    </row>
    <row r="475" spans="2:5">
      <c r="B475" s="10" t="s">
        <v>1407</v>
      </c>
      <c r="C475" s="10" t="s">
        <v>1408</v>
      </c>
      <c r="D475" s="12">
        <v>1011</v>
      </c>
      <c r="E475" s="14" t="s">
        <v>1409</v>
      </c>
    </row>
    <row r="476" spans="2:5">
      <c r="B476" s="10" t="s">
        <v>1410</v>
      </c>
      <c r="C476" s="10" t="s">
        <v>1411</v>
      </c>
      <c r="D476" s="12">
        <v>2452</v>
      </c>
      <c r="E476" s="14" t="s">
        <v>1412</v>
      </c>
    </row>
    <row r="477" spans="2:5">
      <c r="B477" s="10" t="s">
        <v>1413</v>
      </c>
      <c r="C477" s="10" t="s">
        <v>1414</v>
      </c>
      <c r="D477" s="12">
        <v>49</v>
      </c>
      <c r="E477" s="14" t="s">
        <v>1415</v>
      </c>
    </row>
    <row r="478" spans="2:5">
      <c r="B478" s="10" t="s">
        <v>1416</v>
      </c>
      <c r="C478" s="10" t="s">
        <v>1417</v>
      </c>
      <c r="D478" s="12">
        <v>2072</v>
      </c>
      <c r="E478" s="14" t="s">
        <v>1418</v>
      </c>
    </row>
    <row r="479" spans="2:5">
      <c r="B479" s="10" t="s">
        <v>1419</v>
      </c>
      <c r="C479" s="10" t="s">
        <v>1420</v>
      </c>
      <c r="D479" s="12">
        <v>2076</v>
      </c>
      <c r="E479" s="14" t="s">
        <v>1421</v>
      </c>
    </row>
    <row r="480" spans="2:5">
      <c r="B480" s="10" t="s">
        <v>1422</v>
      </c>
      <c r="C480" s="10" t="s">
        <v>1423</v>
      </c>
      <c r="D480" s="12">
        <v>109</v>
      </c>
      <c r="E480" s="14" t="s">
        <v>1424</v>
      </c>
    </row>
    <row r="481" spans="2:5">
      <c r="B481" s="10" t="s">
        <v>1425</v>
      </c>
      <c r="C481" s="10" t="s">
        <v>1426</v>
      </c>
      <c r="D481" s="12">
        <v>1147</v>
      </c>
      <c r="E481" s="14" t="s">
        <v>1427</v>
      </c>
    </row>
    <row r="482" spans="2:5">
      <c r="B482" s="10" t="s">
        <v>1428</v>
      </c>
      <c r="C482" s="10" t="s">
        <v>1429</v>
      </c>
      <c r="D482" s="12">
        <v>1025</v>
      </c>
      <c r="E482" s="14" t="s">
        <v>1430</v>
      </c>
    </row>
    <row r="483" spans="2:5">
      <c r="B483" s="10" t="s">
        <v>1428</v>
      </c>
      <c r="C483" s="10" t="s">
        <v>1429</v>
      </c>
      <c r="D483" s="12">
        <v>2062</v>
      </c>
      <c r="E483" s="14" t="s">
        <v>1431</v>
      </c>
    </row>
    <row r="484" spans="2:5">
      <c r="B484" s="10" t="s">
        <v>1432</v>
      </c>
      <c r="C484" s="10" t="s">
        <v>1433</v>
      </c>
      <c r="D484" s="12">
        <v>102</v>
      </c>
      <c r="E484" s="14" t="s">
        <v>1434</v>
      </c>
    </row>
    <row r="485" spans="2:5">
      <c r="B485" s="10" t="s">
        <v>1435</v>
      </c>
      <c r="C485" s="10" t="s">
        <v>1436</v>
      </c>
      <c r="D485" s="12">
        <v>580</v>
      </c>
      <c r="E485" s="14" t="s">
        <v>1437</v>
      </c>
    </row>
    <row r="486" spans="2:5">
      <c r="B486" s="10" t="s">
        <v>1438</v>
      </c>
      <c r="C486" s="10" t="s">
        <v>1439</v>
      </c>
      <c r="D486" s="12">
        <v>107</v>
      </c>
      <c r="E486" s="14" t="s">
        <v>1440</v>
      </c>
    </row>
    <row r="487" spans="2:5" ht="15" thickBot="1">
      <c r="B487" s="15" t="s">
        <v>1441</v>
      </c>
      <c r="C487" s="15" t="s">
        <v>1442</v>
      </c>
      <c r="D487" s="16">
        <v>1249</v>
      </c>
      <c r="E487" s="17" t="s">
        <v>1443</v>
      </c>
    </row>
  </sheetData>
  <autoFilter ref="B2:E2">
    <sortState ref="B3:E487">
      <sortCondition ref="C2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161AFC-16DF-4276-9FC8-0E812F11921A}">
  <ds:schemaRefs>
    <ds:schemaRef ds:uri="8f572729-ef1e-46f2-b895-7c99984f1ce7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2FA25A7-AF26-4315-953A-76A05589B4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D25E00-FD8F-4B64-843A-52B0D7B365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Input</vt:lpstr>
      <vt:lpstr>237 (Mo-Fri)</vt:lpstr>
      <vt:lpstr>237 (Sat Sun PH)</vt:lpstr>
      <vt:lpstr>DIVA Codes</vt:lpstr>
      <vt:lpstr>'237 (Mo-Fri)'!Print_Area</vt:lpstr>
      <vt:lpstr>'237 (Sat Sun PH)'!Print_Area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237</dc:title>
  <dc:subject>TIMETABLE MASTER</dc:subject>
  <dc:creator>diva</dc:creator>
  <cp:keywords>TBRT</cp:keywords>
  <cp:lastModifiedBy>Lynne Arendse-Koyana</cp:lastModifiedBy>
  <cp:lastPrinted>2014-08-27T15:34:13Z</cp:lastPrinted>
  <dcterms:created xsi:type="dcterms:W3CDTF">2014-05-30T09:53:03Z</dcterms:created>
  <dcterms:modified xsi:type="dcterms:W3CDTF">2025-04-17T06:19:52Z</dcterms:modified>
  <cp:category>2025 04 26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